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521" windowWidth="15255" windowHeight="8175" tabRatio="727" firstSheet="1" activeTab="10"/>
  </bookViews>
  <sheets>
    <sheet name="ÖSSZEFÜGGÉSEK" sheetId="1" r:id="rId1"/>
    <sheet name="1 sz. tábla" sheetId="2" r:id="rId2"/>
    <sheet name="1.1 tábla" sheetId="3" r:id="rId3"/>
    <sheet name="1,2 tábla" sheetId="4" r:id="rId4"/>
    <sheet name="1.3 tábla" sheetId="5" r:id="rId5"/>
    <sheet name="2.1.sz.mell  " sheetId="6" r:id="rId6"/>
    <sheet name="2.2.sz.mell  " sheetId="7" r:id="rId7"/>
    <sheet name="ELLENŐRZÉS-1.sz.2.a.sz.2.b.sz." sheetId="8" r:id="rId8"/>
    <sheet name="1. sz. tájékoztató" sheetId="9" r:id="rId9"/>
    <sheet name="2. sz. tájékoztató" sheetId="10" r:id="rId10"/>
    <sheet name="3. tájékoztatótábla" sheetId="11" r:id="rId11"/>
  </sheets>
  <definedNames>
    <definedName name="_xlfn.IFERROR" hidden="1">#NAME?</definedName>
    <definedName name="_xlnm.Print_Area" localSheetId="1">'1 sz. tábla'!$A$1:$C$149</definedName>
    <definedName name="_xlnm.Print_Area" localSheetId="3">'1,2 tábla'!$A$1:$C$149</definedName>
    <definedName name="_xlnm.Print_Area" localSheetId="2">'1.1 tábla'!$A$1:$C$149</definedName>
    <definedName name="_xlnm.Print_Area" localSheetId="4">'1.3 tábla'!$A$1:$C$149</definedName>
  </definedNames>
  <calcPr fullCalcOnLoad="1"/>
</workbook>
</file>

<file path=xl/sharedStrings.xml><?xml version="1.0" encoding="utf-8"?>
<sst xmlns="http://schemas.openxmlformats.org/spreadsheetml/2006/main" count="1464" uniqueCount="418">
  <si>
    <t>Beruházási (felhalmozási) kiadások előirányzata beruházásonként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</si>
  <si>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</si>
  <si>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</si>
  <si>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</si>
  <si>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</si>
  <si>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</si>
  <si>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</si>
  <si>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</si>
  <si>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</si>
  <si>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</si>
  <si>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</si>
  <si>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</si>
  <si>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</si>
  <si>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</si>
  <si>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</si>
  <si>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</si>
  <si>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</si>
  <si>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</si>
  <si>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</si>
  <si>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</si>
  <si>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</si>
  <si>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</si>
  <si>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</si>
  <si>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</si>
  <si>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</si>
  <si>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</si>
  <si>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</si>
  <si>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</si>
  <si>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</si>
  <si>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</si>
  <si>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</si>
  <si>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</si>
  <si>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</si>
  <si>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</si>
  <si>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</si>
  <si>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</si>
  <si>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</si>
  <si>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</si>
  <si>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</si>
  <si>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</si>
  <si>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</si>
  <si>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</si>
  <si>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</si>
  <si>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</si>
  <si>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</si>
  <si>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</si>
  <si>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</si>
  <si>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</si>
  <si>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</si>
  <si>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</si>
  <si>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</si>
  <si>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</si>
  <si>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</si>
  <si>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</si>
  <si>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</si>
  <si>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</si>
  <si>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</si>
  <si>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</si>
  <si>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</si>
  <si>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</si>
  <si>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</si>
  <si>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</si>
  <si>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</si>
  <si>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</si>
  <si>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</si>
  <si>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</si>
  <si>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</si>
  <si>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</si>
  <si>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</si>
  <si>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</si>
  <si>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</si>
  <si>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</si>
  <si>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</si>
  <si>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</si>
  <si>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</si>
  <si>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</si>
  <si>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</si>
  <si>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</si>
  <si>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</si>
  <si>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</si>
  <si>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</si>
  <si>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</si>
  <si>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</si>
  <si>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</si>
  <si>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</si>
  <si>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</si>
  <si>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</si>
  <si>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</si>
  <si>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</si>
  <si>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</si>
  <si>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</si>
  <si>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</si>
  <si>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</si>
  <si>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</si>
  <si>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</si>
  <si>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</si>
  <si>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</si>
  <si>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</si>
  <si>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</si>
  <si>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</si>
  <si>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</si>
  <si>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</si>
  <si>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</si>
  <si>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</si>
  <si>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</si>
  <si>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</si>
  <si>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</si>
  <si>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</si>
  <si>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</si>
  <si>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</si>
  <si>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</si>
  <si>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</si>
  <si>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</si>
  <si>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</si>
  <si>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</si>
  <si>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</si>
  <si>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</si>
  <si>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</si>
  <si>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</si>
  <si>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</si>
  <si>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</si>
  <si>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</si>
  <si>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</si>
  <si>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</si>
  <si>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</si>
  <si>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</si>
  <si>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</si>
  <si>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</si>
  <si>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</si>
  <si>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</si>
  <si>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</si>
  <si>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</si>
  <si>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</si>
  <si>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</si>
  <si>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</si>
  <si>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</si>
  <si>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</si>
  <si>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</si>
  <si>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</si>
  <si>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</si>
  <si>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</si>
  <si>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</si>
  <si>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</si>
  <si>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</si>
  <si>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</si>
  <si>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</si>
  <si>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</si>
  <si>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</si>
  <si>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</si>
  <si>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</si>
  <si>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</si>
  <si>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</si>
  <si>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</si>
  <si>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</si>
  <si>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</si>
  <si>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</si>
  <si>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</si>
  <si>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</si>
  <si>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</si>
  <si>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</si>
  <si>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</si>
  <si>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</si>
  <si>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</si>
  <si>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</si>
  <si>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</si>
  <si>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</si>
  <si>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</si>
  <si>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</si>
  <si>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</si>
  <si>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</si>
  <si>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</si>
  <si>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</si>
  <si>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</si>
  <si>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</si>
  <si>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</si>
  <si>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</si>
  <si>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</si>
  <si>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</si>
  <si>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</si>
  <si>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</si>
  <si>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</si>
  <si>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</si>
  <si>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</si>
  <si>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</si>
  <si>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</si>
  <si>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</si>
  <si>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</si>
  <si>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</si>
  <si>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</si>
  <si>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</si>
  <si>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</si>
  <si>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</si>
  <si>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</si>
  <si>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</si>
  <si>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</si>
  <si>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</si>
  <si>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</si>
  <si>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</si>
  <si>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</si>
  <si>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</si>
  <si>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</si>
  <si>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</si>
  <si>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</si>
  <si>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</si>
  <si>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</si>
  <si>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</si>
  <si>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</si>
  <si>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</si>
  <si>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</si>
  <si>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</si>
  <si>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</si>
  <si>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</si>
  <si>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</si>
  <si>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</si>
  <si>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</si>
  <si>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</si>
  <si>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</si>
  <si>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</si>
  <si>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</si>
  <si>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</si>
  <si>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</si>
  <si>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</si>
  <si>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</si>
  <si>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</si>
  <si>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</si>
  <si>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</si>
  <si>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</si>
  <si>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</si>
  <si>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</si>
  <si>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</si>
  <si>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</si>
  <si>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</si>
  <si>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</si>
  <si>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</si>
  <si>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</si>
  <si>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</si>
  <si>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</si>
  <si>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</si>
  <si>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</si>
  <si>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</si>
  <si>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</si>
  <si>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</si>
  <si>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</si>
  <si>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</si>
  <si>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</si>
  <si>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</si>
  <si>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</si>
  <si>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</si>
  <si>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</si>
  <si>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</si>
  <si>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</si>
  <si>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</si>
  <si>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</si>
  <si>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</si>
  <si>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</si>
  <si>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</si>
  <si>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</si>
  <si>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</si>
  <si>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</si>
  <si>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</si>
  <si>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</si>
  <si>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</si>
  <si>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</si>
  <si>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</si>
  <si>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</si>
  <si>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</si>
  <si>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</si>
  <si>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</si>
  <si>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</si>
  <si>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</si>
  <si>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</si>
  <si>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</si>
  <si>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</si>
  <si>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</si>
  <si>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</si>
  <si>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</si>
  <si>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</si>
  <si>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</si>
  <si>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</si>
  <si>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</si>
  <si>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</si>
  <si>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</si>
  <si>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</si>
  <si>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</si>
  <si>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</si>
  <si>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</si>
  <si>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</si>
  <si>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</si>
  <si>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</si>
  <si>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</si>
  <si>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</si>
  <si>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</si>
  <si>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</si>
  <si>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</si>
  <si>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</si>
  <si>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</si>
  <si>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</si>
  <si>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</si>
  <si>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</si>
  <si>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</si>
  <si>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</si>
  <si>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</si>
  <si>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</si>
  <si>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</si>
  <si>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</si>
  <si>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</si>
  <si>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</si>
  <si>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</si>
  <si>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</si>
  <si>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</si>
  <si>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</si>
  <si>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</si>
  <si>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</si>
  <si>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</si>
  <si>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</si>
  <si>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</si>
  <si>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</si>
  <si>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</si>
  <si>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</si>
  <si>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</si>
  <si>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</si>
  <si>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</si>
  <si>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</si>
  <si>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</si>
  <si>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</si>
  <si>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</si>
  <si>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</si>
  <si>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</si>
  <si>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</si>
  <si>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</si>
  <si>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</si>
  <si>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</si>
  <si>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</si>
  <si>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</si>
  <si>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</si>
  <si>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</si>
  <si>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</si>
  <si>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</si>
  <si>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</si>
  <si>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</si>
  <si>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</si>
  <si>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</si>
  <si>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</si>
  <si>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</si>
  <si>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</si>
  <si>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</si>
  <si>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</si>
  <si>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</si>
  <si>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</si>
  <si>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</si>
  <si>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</si>
  <si>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</si>
  <si>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</si>
  <si>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</si>
  <si>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</si>
  <si>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</si>
  <si>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</si>
  <si>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</si>
  <si>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</si>
  <si>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</si>
  <si>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</si>
  <si>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</si>
  <si>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</si>
  <si>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</si>
  <si>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</si>
  <si>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</si>
  <si>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</si>
  <si>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</si>
  <si>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</si>
  <si>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</si>
  <si>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</si>
  <si>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</si>
  <si>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</si>
  <si>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</si>
  <si>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</si>
  <si>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</si>
  <si>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</si>
  <si>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1.1 sz. táblázat</t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</si>
  <si>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</si>
  <si>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</si>
  <si>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Működési célú átvett pénze.</t>
  </si>
  <si>
    <t>Kemence építés</t>
  </si>
  <si>
    <t>2016. évi ei.</t>
  </si>
  <si>
    <t>2016. ei.</t>
  </si>
  <si>
    <t>2016</t>
  </si>
  <si>
    <t>2018. évi</t>
  </si>
  <si>
    <t>2019. évi</t>
  </si>
  <si>
    <t>Közhatalmi bevételek (2.1.+…+2.4)</t>
  </si>
  <si>
    <t>Helyi adók (2.1.1.+…+2.1.3.)</t>
  </si>
  <si>
    <t>2.1.1.</t>
  </si>
  <si>
    <t xml:space="preserve">           - Vagyoni típusú adók</t>
  </si>
  <si>
    <t>2.1.2.</t>
  </si>
  <si>
    <t xml:space="preserve">           - Termékek és szolgáltatások adói</t>
  </si>
  <si>
    <t xml:space="preserve">Felhalmozási célú támogatások államháztartáson belülről </t>
  </si>
  <si>
    <t>KÖLTSÉGVETÉSI BEVÉTELEK ÖSSZESEN (1+…+8)</t>
  </si>
  <si>
    <t>FINANSZÍROZÁSI BEVÉTELEK ÖSSZESEN</t>
  </si>
  <si>
    <t>BEVÉTELEK ÖSSZESEN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</si>
  <si>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</si>
  <si>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</si>
  <si>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</si>
  <si>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</si>
  <si>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</si>
  <si>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  KÖLTSÉGVETÉSI KIADÁSOK ÖSSZESEN: (1.+ 2.)</t>
  </si>
  <si>
    <t xml:space="preserve">FINANSZÍROZÁSI KIADÁSOK </t>
  </si>
  <si>
    <t>KIADÁSOK ÖSSZESEN: (3.+8.)</t>
  </si>
  <si>
    <t>3. tájékoztató tábla</t>
  </si>
  <si>
    <t xml:space="preserve">
2016. év utáni szükséglet
</t>
  </si>
  <si>
    <t>Előirányzat-felhasználási terv
2016. évre</t>
  </si>
  <si>
    <t>forintban</t>
  </si>
  <si>
    <t xml:space="preserve"> forintban</t>
  </si>
  <si>
    <t>Intormatikai eszközbeszerzés</t>
  </si>
  <si>
    <t>2017</t>
  </si>
  <si>
    <t>Felhasználás
2016. XII.31-ig</t>
  </si>
  <si>
    <t>2017. évi előirányzat</t>
  </si>
  <si>
    <t xml:space="preserve"> forintban !</t>
  </si>
  <si>
    <t>Tartalék</t>
  </si>
  <si>
    <t>Nagymányoki Német Nemzetiségi Önkormányzat 2017. évi költségvetési évet követő 3 év tervezett bevételei, kiadásai</t>
  </si>
  <si>
    <t>2020. évi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</si>
</sst>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6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2"/>
      <name val="Paks RomanHU"/>
      <family val="0"/>
    </font>
    <font>
      <b/>
      <i/>
      <sz val="12"/>
      <name val="Paks RomanHU"/>
      <family val="0"/>
    </font>
    <font>
      <sz val="12"/>
      <name val="Paks RomanH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Paks RomanHU"/>
      <family val="0"/>
    </font>
    <font>
      <sz val="14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Paks RomanHU"/>
      <family val="0"/>
    </font>
    <font>
      <sz val="14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" fillId="0" borderId="0" xfId="59" applyFill="1" applyProtection="1">
      <alignment/>
      <protection/>
    </xf>
    <xf numFmtId="0" fontId="1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8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1" fillId="0" borderId="0" xfId="58" applyFill="1" applyProtection="1">
      <alignment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 applyProtection="1">
      <alignment horizontal="center" vertical="center" wrapText="1"/>
      <protection/>
    </xf>
    <xf numFmtId="0" fontId="9" fillId="0" borderId="16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 applyProtection="1">
      <alignment horizontal="left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21" xfId="0" applyFont="1" applyBorder="1" applyAlignment="1" applyProtection="1">
      <alignment horizontal="left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  <protection/>
    </xf>
    <xf numFmtId="0" fontId="16" fillId="0" borderId="24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Border="1" applyAlignment="1" applyProtection="1">
      <alignment wrapText="1"/>
      <protection/>
    </xf>
    <xf numFmtId="0" fontId="17" fillId="0" borderId="26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164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9" fillId="0" borderId="14" xfId="58" applyFont="1" applyFill="1" applyBorder="1" applyAlignment="1" applyProtection="1">
      <alignment horizontal="left" vertical="center" wrapText="1" indent="1"/>
      <protection/>
    </xf>
    <xf numFmtId="0" fontId="9" fillId="0" borderId="15" xfId="58" applyFont="1" applyFill="1" applyBorder="1" applyAlignment="1" applyProtection="1">
      <alignment vertical="center" wrapText="1"/>
      <protection/>
    </xf>
    <xf numFmtId="164" fontId="9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9" xfId="58" applyFont="1" applyFill="1" applyBorder="1" applyAlignment="1" applyProtection="1">
      <alignment horizontal="lef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58" applyFont="1" applyFill="1" applyBorder="1" applyAlignment="1" applyProtection="1">
      <alignment horizontal="left" vertical="center" wrapText="1" indent="1"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1" xfId="58" applyFont="1" applyFill="1" applyBorder="1" applyAlignment="1" applyProtection="1">
      <alignment horizontal="left" indent="6"/>
      <protection/>
    </xf>
    <xf numFmtId="0" fontId="14" fillId="0" borderId="21" xfId="58" applyFont="1" applyFill="1" applyBorder="1" applyAlignment="1" applyProtection="1">
      <alignment horizontal="left" vertical="center" wrapText="1" indent="6"/>
      <protection/>
    </xf>
    <xf numFmtId="49" fontId="14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6"/>
      <protection/>
    </xf>
    <xf numFmtId="49" fontId="14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34" xfId="58" applyFont="1" applyFill="1" applyBorder="1" applyAlignment="1" applyProtection="1">
      <alignment horizontal="left" vertical="center" wrapText="1" indent="6"/>
      <protection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58" applyFont="1" applyFill="1" applyBorder="1" applyAlignment="1" applyProtection="1">
      <alignment vertical="center" wrapTex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16" fillId="0" borderId="21" xfId="0" applyFont="1" applyBorder="1" applyAlignment="1" applyProtection="1">
      <alignment horizontal="left" vertical="center" wrapText="1" indent="1"/>
      <protection/>
    </xf>
    <xf numFmtId="0" fontId="14" fillId="0" borderId="18" xfId="58" applyFont="1" applyFill="1" applyBorder="1" applyAlignment="1" applyProtection="1">
      <alignment horizontal="left" vertical="center" wrapText="1" indent="6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8" xfId="58" applyFont="1" applyFill="1" applyBorder="1" applyAlignment="1" applyProtection="1">
      <alignment horizontal="left" vertical="center" wrapText="1" indent="1"/>
      <protection/>
    </xf>
    <xf numFmtId="0" fontId="14" fillId="0" borderId="38" xfId="58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right" vertical="center" wrapText="1" indent="1"/>
      <protection/>
    </xf>
    <xf numFmtId="164" fontId="1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1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/>
    </xf>
    <xf numFmtId="164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4" xfId="0" applyNumberFormat="1" applyFont="1" applyFill="1" applyBorder="1" applyAlignment="1" applyProtection="1">
      <alignment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horizontal="left" vertical="center" wrapText="1"/>
      <protection/>
    </xf>
    <xf numFmtId="164" fontId="4" fillId="0" borderId="12" xfId="0" applyNumberFormat="1" applyFont="1" applyFill="1" applyBorder="1" applyAlignment="1" applyProtection="1">
      <alignment vertical="center" wrapText="1"/>
      <protection/>
    </xf>
    <xf numFmtId="164" fontId="4" fillId="33" borderId="12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1" fillId="0" borderId="0" xfId="59" applyFont="1" applyFill="1" applyProtection="1">
      <alignment/>
      <protection locked="0"/>
    </xf>
    <xf numFmtId="0" fontId="1" fillId="0" borderId="0" xfId="59" applyFont="1" applyFill="1" applyProtection="1">
      <alignment/>
      <protection/>
    </xf>
    <xf numFmtId="0" fontId="19" fillId="0" borderId="0" xfId="0" applyFont="1" applyFill="1" applyAlignment="1">
      <alignment horizontal="right"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1" fillId="0" borderId="11" xfId="59" applyFont="1" applyFill="1" applyBorder="1" applyAlignment="1" applyProtection="1">
      <alignment horizontal="left" vertical="center" indent="1"/>
      <protection/>
    </xf>
    <xf numFmtId="0" fontId="1" fillId="0" borderId="0" xfId="59" applyFont="1" applyFill="1" applyAlignment="1" applyProtection="1">
      <alignment vertical="center"/>
      <protection/>
    </xf>
    <xf numFmtId="0" fontId="1" fillId="0" borderId="32" xfId="59" applyFont="1" applyFill="1" applyBorder="1" applyAlignment="1" applyProtection="1">
      <alignment horizontal="left" vertical="center" indent="1"/>
      <protection/>
    </xf>
    <xf numFmtId="0" fontId="1" fillId="0" borderId="38" xfId="59" applyFont="1" applyFill="1" applyBorder="1" applyAlignment="1" applyProtection="1">
      <alignment horizontal="left" vertical="center" wrapText="1" indent="1"/>
      <protection/>
    </xf>
    <xf numFmtId="164" fontId="1" fillId="0" borderId="38" xfId="59" applyNumberFormat="1" applyFont="1" applyFill="1" applyBorder="1" applyAlignment="1" applyProtection="1">
      <alignment vertical="center"/>
      <protection locked="0"/>
    </xf>
    <xf numFmtId="164" fontId="1" fillId="0" borderId="45" xfId="59" applyNumberFormat="1" applyFont="1" applyFill="1" applyBorder="1" applyAlignment="1" applyProtection="1">
      <alignment vertical="center"/>
      <protection/>
    </xf>
    <xf numFmtId="0" fontId="1" fillId="0" borderId="20" xfId="59" applyFont="1" applyFill="1" applyBorder="1" applyAlignment="1" applyProtection="1">
      <alignment horizontal="left" vertical="center" indent="1"/>
      <protection/>
    </xf>
    <xf numFmtId="0" fontId="1" fillId="0" borderId="21" xfId="59" applyFont="1" applyFill="1" applyBorder="1" applyAlignment="1" applyProtection="1">
      <alignment horizontal="left" vertical="center" wrapText="1" indent="1"/>
      <protection/>
    </xf>
    <xf numFmtId="164" fontId="1" fillId="0" borderId="21" xfId="59" applyNumberFormat="1" applyFont="1" applyFill="1" applyBorder="1" applyAlignment="1" applyProtection="1">
      <alignment vertical="center"/>
      <protection locked="0"/>
    </xf>
    <xf numFmtId="164" fontId="1" fillId="0" borderId="22" xfId="59" applyNumberFormat="1" applyFont="1" applyFill="1" applyBorder="1" applyAlignment="1" applyProtection="1">
      <alignment vertical="center"/>
      <protection/>
    </xf>
    <xf numFmtId="0" fontId="1" fillId="0" borderId="0" xfId="59" applyFont="1" applyFill="1" applyAlignment="1" applyProtection="1">
      <alignment vertical="center"/>
      <protection locked="0"/>
    </xf>
    <xf numFmtId="0" fontId="1" fillId="0" borderId="18" xfId="59" applyFont="1" applyFill="1" applyBorder="1" applyAlignment="1" applyProtection="1">
      <alignment horizontal="left" vertical="center" wrapText="1" indent="1"/>
      <protection/>
    </xf>
    <xf numFmtId="164" fontId="1" fillId="0" borderId="18" xfId="59" applyNumberFormat="1" applyFont="1" applyFill="1" applyBorder="1" applyAlignment="1" applyProtection="1">
      <alignment vertical="center"/>
      <protection locked="0"/>
    </xf>
    <xf numFmtId="164" fontId="1" fillId="0" borderId="19" xfId="59" applyNumberFormat="1" applyFont="1" applyFill="1" applyBorder="1" applyAlignment="1" applyProtection="1">
      <alignment vertical="center"/>
      <protection/>
    </xf>
    <xf numFmtId="0" fontId="1" fillId="0" borderId="21" xfId="59" applyFont="1" applyFill="1" applyBorder="1" applyAlignment="1" applyProtection="1">
      <alignment horizontal="left" vertical="center" indent="1"/>
      <protection/>
    </xf>
    <xf numFmtId="0" fontId="4" fillId="0" borderId="12" xfId="59" applyFont="1" applyFill="1" applyBorder="1" applyAlignment="1" applyProtection="1">
      <alignment horizontal="left" vertical="center" indent="1"/>
      <protection/>
    </xf>
    <xf numFmtId="164" fontId="4" fillId="0" borderId="12" xfId="59" applyNumberFormat="1" applyFont="1" applyFill="1" applyBorder="1" applyAlignment="1" applyProtection="1">
      <alignment vertical="center"/>
      <protection/>
    </xf>
    <xf numFmtId="164" fontId="4" fillId="0" borderId="13" xfId="59" applyNumberFormat="1" applyFont="1" applyFill="1" applyBorder="1" applyAlignment="1" applyProtection="1">
      <alignment vertical="center"/>
      <protection/>
    </xf>
    <xf numFmtId="0" fontId="1" fillId="0" borderId="17" xfId="59" applyFont="1" applyFill="1" applyBorder="1" applyAlignment="1" applyProtection="1">
      <alignment horizontal="left" vertical="center" indent="1"/>
      <protection/>
    </xf>
    <xf numFmtId="0" fontId="1" fillId="0" borderId="18" xfId="59" applyFont="1" applyFill="1" applyBorder="1" applyAlignment="1" applyProtection="1">
      <alignment horizontal="left" vertical="center" indent="1"/>
      <protection/>
    </xf>
    <xf numFmtId="0" fontId="4" fillId="0" borderId="11" xfId="59" applyFont="1" applyFill="1" applyBorder="1" applyAlignment="1" applyProtection="1">
      <alignment horizontal="left" vertical="center" indent="1"/>
      <protection/>
    </xf>
    <xf numFmtId="0" fontId="4" fillId="0" borderId="12" xfId="59" applyFont="1" applyFill="1" applyBorder="1" applyAlignment="1" applyProtection="1">
      <alignment horizontal="left" indent="1"/>
      <protection/>
    </xf>
    <xf numFmtId="164" fontId="4" fillId="0" borderId="12" xfId="59" applyNumberFormat="1" applyFont="1" applyFill="1" applyBorder="1" applyProtection="1">
      <alignment/>
      <protection/>
    </xf>
    <xf numFmtId="164" fontId="4" fillId="0" borderId="13" xfId="59" applyNumberFormat="1" applyFont="1" applyFill="1" applyBorder="1" applyProtection="1">
      <alignment/>
      <protection/>
    </xf>
    <xf numFmtId="0" fontId="20" fillId="0" borderId="0" xfId="58" applyFont="1" applyFill="1" applyAlignment="1" applyProtection="1">
      <alignment horizontal="center" wrapText="1"/>
      <protection/>
    </xf>
    <xf numFmtId="164" fontId="21" fillId="0" borderId="0" xfId="58" applyNumberFormat="1" applyFont="1" applyFill="1" applyBorder="1" applyAlignment="1" applyProtection="1">
      <alignment horizontal="left" vertical="center"/>
      <protection/>
    </xf>
    <xf numFmtId="164" fontId="20" fillId="0" borderId="0" xfId="58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63" fillId="0" borderId="0" xfId="0" applyFont="1" applyAlignment="1">
      <alignment/>
    </xf>
    <xf numFmtId="164" fontId="21" fillId="0" borderId="10" xfId="58" applyNumberFormat="1" applyFont="1" applyFill="1" applyBorder="1" applyAlignment="1" applyProtection="1">
      <alignment horizontal="left" vertical="center"/>
      <protection/>
    </xf>
    <xf numFmtId="164" fontId="20" fillId="0" borderId="10" xfId="58" applyNumberFormat="1" applyFont="1" applyFill="1" applyBorder="1" applyAlignment="1" applyProtection="1">
      <alignment horizontal="centerContinuous" vertical="center"/>
      <protection/>
    </xf>
    <xf numFmtId="0" fontId="20" fillId="0" borderId="11" xfId="58" applyFont="1" applyFill="1" applyBorder="1" applyAlignment="1" applyProtection="1">
      <alignment horizontal="center" vertical="center" wrapText="1"/>
      <protection/>
    </xf>
    <xf numFmtId="0" fontId="20" fillId="0" borderId="12" xfId="58" applyFont="1" applyFill="1" applyBorder="1" applyAlignment="1" applyProtection="1">
      <alignment horizontal="center" vertical="center" wrapText="1"/>
      <protection/>
    </xf>
    <xf numFmtId="0" fontId="20" fillId="0" borderId="13" xfId="58" applyFont="1" applyFill="1" applyBorder="1" applyAlignment="1" applyProtection="1">
      <alignment horizontal="center" vertical="center" wrapText="1"/>
      <protection/>
    </xf>
    <xf numFmtId="49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left" vertical="center" indent="1"/>
      <protection/>
    </xf>
    <xf numFmtId="3" fontId="22" fillId="0" borderId="2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left" vertical="center" indent="1"/>
      <protection/>
    </xf>
    <xf numFmtId="3" fontId="20" fillId="0" borderId="12" xfId="0" applyNumberFormat="1" applyFont="1" applyFill="1" applyBorder="1" applyAlignment="1" applyProtection="1">
      <alignment vertical="center" wrapText="1"/>
      <protection/>
    </xf>
    <xf numFmtId="49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indent="1"/>
      <protection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49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58" applyFont="1" applyFill="1" applyBorder="1" applyAlignment="1" applyProtection="1">
      <alignment horizontal="left" vertical="center" wrapText="1" indent="1"/>
      <protection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0" fontId="22" fillId="0" borderId="24" xfId="58" applyFont="1" applyFill="1" applyBorder="1" applyAlignment="1" applyProtection="1">
      <alignment horizontal="left" vertical="center" wrapText="1" indent="1"/>
      <protection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left" wrapText="1" inden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24" xfId="0" applyFont="1" applyFill="1" applyBorder="1" applyAlignment="1" applyProtection="1">
      <alignment horizontal="left" vertical="center" indent="1"/>
      <protection/>
    </xf>
    <xf numFmtId="3" fontId="22" fillId="0" borderId="24" xfId="0" applyNumberFormat="1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left" wrapText="1" inden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 locked="0"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 wrapText="1" indent="1"/>
      <protection/>
    </xf>
    <xf numFmtId="164" fontId="20" fillId="0" borderId="38" xfId="0" applyNumberFormat="1" applyFont="1" applyFill="1" applyBorder="1" applyAlignment="1" applyProtection="1">
      <alignment vertical="center" wrapText="1"/>
      <protection locked="0"/>
    </xf>
    <xf numFmtId="164" fontId="20" fillId="0" borderId="27" xfId="0" applyNumberFormat="1" applyFont="1" applyFill="1" applyBorder="1" applyAlignment="1" applyProtection="1">
      <alignment vertical="center" wrapText="1"/>
      <protection locked="0"/>
    </xf>
    <xf numFmtId="49" fontId="20" fillId="34" borderId="11" xfId="0" applyNumberFormat="1" applyFont="1" applyFill="1" applyBorder="1" applyAlignment="1" applyProtection="1">
      <alignment horizontal="center" vertical="center" wrapText="1"/>
      <protection/>
    </xf>
    <xf numFmtId="0" fontId="20" fillId="34" borderId="12" xfId="58" applyFont="1" applyFill="1" applyBorder="1" applyAlignment="1" applyProtection="1">
      <alignment horizontal="left" vertical="center" wrapText="1" indent="1"/>
      <protection/>
    </xf>
    <xf numFmtId="164" fontId="20" fillId="34" borderId="12" xfId="0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8" applyFont="1" applyFill="1" applyBorder="1" applyAlignment="1" applyProtection="1">
      <alignment horizontal="left" vertical="center" wrapText="1" indent="1"/>
      <protection/>
    </xf>
    <xf numFmtId="164" fontId="2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4" xfId="58" applyFont="1" applyFill="1" applyBorder="1" applyAlignment="1" applyProtection="1">
      <alignment horizontal="left" vertical="center" wrapText="1" indent="1"/>
      <protection/>
    </xf>
    <xf numFmtId="0" fontId="20" fillId="0" borderId="15" xfId="58" applyFont="1" applyFill="1" applyBorder="1" applyAlignment="1" applyProtection="1">
      <alignment horizontal="left" vertical="center" wrapText="1" indent="1"/>
      <protection/>
    </xf>
    <xf numFmtId="3" fontId="20" fillId="0" borderId="15" xfId="58" applyNumberFormat="1" applyFont="1" applyFill="1" applyBorder="1" applyAlignment="1" applyProtection="1">
      <alignment horizontal="right" vertical="center" wrapText="1"/>
      <protection/>
    </xf>
    <xf numFmtId="3" fontId="20" fillId="0" borderId="16" xfId="58" applyNumberFormat="1" applyFont="1" applyFill="1" applyBorder="1" applyAlignment="1" applyProtection="1">
      <alignment horizontal="right" vertical="center" wrapText="1"/>
      <protection/>
    </xf>
    <xf numFmtId="0" fontId="20" fillId="0" borderId="11" xfId="58" applyFont="1" applyFill="1" applyBorder="1" applyAlignment="1" applyProtection="1">
      <alignment horizontal="left" vertical="center" wrapText="1" indent="1"/>
      <protection/>
    </xf>
    <xf numFmtId="0" fontId="20" fillId="0" borderId="12" xfId="58" applyFont="1" applyFill="1" applyBorder="1" applyAlignment="1" applyProtection="1">
      <alignment horizontal="left" vertical="center" wrapText="1" indent="1"/>
      <protection/>
    </xf>
    <xf numFmtId="3" fontId="20" fillId="0" borderId="12" xfId="58" applyNumberFormat="1" applyFont="1" applyFill="1" applyBorder="1" applyAlignment="1" applyProtection="1">
      <alignment horizontal="right" vertical="center" wrapText="1"/>
      <protection/>
    </xf>
    <xf numFmtId="3" fontId="20" fillId="0" borderId="13" xfId="58" applyNumberFormat="1" applyFont="1" applyFill="1" applyBorder="1" applyAlignment="1" applyProtection="1">
      <alignment horizontal="right" vertical="center" wrapText="1"/>
      <protection/>
    </xf>
    <xf numFmtId="49" fontId="22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2" fillId="0" borderId="18" xfId="58" applyFont="1" applyFill="1" applyBorder="1" applyAlignment="1" applyProtection="1">
      <alignment horizontal="left" vertical="center" wrapText="1"/>
      <protection/>
    </xf>
    <xf numFmtId="3" fontId="22" fillId="0" borderId="1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21" xfId="58" applyFont="1" applyFill="1" applyBorder="1" applyAlignment="1" applyProtection="1">
      <alignment horizontal="left" vertical="center" wrapText="1"/>
      <protection/>
    </xf>
    <xf numFmtId="3" fontId="22" fillId="0" borderId="2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22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58" applyFont="1" applyFill="1" applyBorder="1" applyAlignment="1" applyProtection="1">
      <alignment horizontal="left" vertical="center"/>
      <protection/>
    </xf>
    <xf numFmtId="0" fontId="20" fillId="0" borderId="12" xfId="58" applyFont="1" applyFill="1" applyBorder="1" applyAlignment="1" applyProtection="1">
      <alignment horizontal="left" vertical="center" indent="1"/>
      <protection/>
    </xf>
    <xf numFmtId="164" fontId="20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0" fillId="8" borderId="11" xfId="58" applyFont="1" applyFill="1" applyBorder="1" applyAlignment="1" applyProtection="1">
      <alignment horizontal="left" vertical="center" wrapText="1" indent="1"/>
      <protection/>
    </xf>
    <xf numFmtId="0" fontId="20" fillId="8" borderId="12" xfId="58" applyFont="1" applyFill="1" applyBorder="1" applyAlignment="1" applyProtection="1">
      <alignment horizontal="left" vertical="center" wrapText="1" indent="1"/>
      <protection/>
    </xf>
    <xf numFmtId="164" fontId="20" fillId="8" borderId="12" xfId="58" applyNumberFormat="1" applyFont="1" applyFill="1" applyBorder="1" applyAlignment="1" applyProtection="1">
      <alignment horizontal="right" vertical="center" wrapText="1" indent="1"/>
      <protection/>
    </xf>
    <xf numFmtId="164" fontId="20" fillId="8" borderId="1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21" xfId="0" applyFont="1" applyFill="1" applyBorder="1" applyAlignment="1" applyProtection="1">
      <alignment horizontal="left" vertical="center" wrapText="1" indent="1"/>
      <protection/>
    </xf>
    <xf numFmtId="0" fontId="64" fillId="0" borderId="0" xfId="58" applyFont="1" applyFill="1" applyProtection="1">
      <alignment/>
      <protection/>
    </xf>
    <xf numFmtId="0" fontId="65" fillId="0" borderId="0" xfId="58" applyFont="1" applyFill="1" applyProtection="1">
      <alignment/>
      <protection/>
    </xf>
    <xf numFmtId="0" fontId="64" fillId="0" borderId="0" xfId="58" applyFont="1" applyFill="1" applyProtection="1">
      <alignment/>
      <protection/>
    </xf>
    <xf numFmtId="164" fontId="15" fillId="0" borderId="10" xfId="58" applyNumberFormat="1" applyFont="1" applyFill="1" applyBorder="1" applyAlignment="1" applyProtection="1">
      <alignment horizontal="left" vertical="center"/>
      <protection/>
    </xf>
    <xf numFmtId="164" fontId="9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10" xfId="58" applyNumberFormat="1" applyFont="1" applyFill="1" applyBorder="1" applyAlignment="1" applyProtection="1">
      <alignment horizontal="left"/>
      <protection/>
    </xf>
    <xf numFmtId="0" fontId="9" fillId="0" borderId="0" xfId="58" applyFont="1" applyFill="1" applyAlignment="1" applyProtection="1">
      <alignment horizontal="center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164" fontId="4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textRotation="180" wrapText="1"/>
      <protection/>
    </xf>
    <xf numFmtId="164" fontId="13" fillId="0" borderId="51" xfId="0" applyNumberFormat="1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164" fontId="4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19" fillId="0" borderId="54" xfId="59" applyFont="1" applyFill="1" applyBorder="1" applyAlignment="1" applyProtection="1">
      <alignment horizontal="left" vertical="center" indent="1"/>
      <protection/>
    </xf>
    <xf numFmtId="0" fontId="19" fillId="0" borderId="55" xfId="59" applyFont="1" applyFill="1" applyBorder="1" applyAlignment="1" applyProtection="1">
      <alignment horizontal="left" vertical="center" indent="1"/>
      <protection/>
    </xf>
    <xf numFmtId="0" fontId="19" fillId="0" borderId="46" xfId="59" applyFont="1" applyFill="1" applyBorder="1" applyAlignment="1" applyProtection="1">
      <alignment horizontal="left" vertical="center" inden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102</v>
      </c>
    </row>
    <row r="4" spans="1:2" ht="12.75">
      <c r="A4" s="14"/>
      <c r="B4" s="14"/>
    </row>
    <row r="5" spans="1:2" s="19" customFormat="1" ht="15.75">
      <c r="A5" s="4" t="s">
        <v>348</v>
      </c>
      <c r="B5" s="18"/>
    </row>
    <row r="6" spans="1:2" ht="12.75">
      <c r="A6" s="14"/>
      <c r="B6" s="14"/>
    </row>
    <row r="7" spans="1:2" ht="12.75">
      <c r="A7" s="14" t="s">
        <v>350</v>
      </c>
      <c r="B7" s="14" t="s">
        <v>351</v>
      </c>
    </row>
    <row r="8" spans="1:2" ht="12.75">
      <c r="A8" s="14" t="s">
        <v>352</v>
      </c>
      <c r="B8" s="14" t="s">
        <v>353</v>
      </c>
    </row>
    <row r="9" spans="1:2" ht="12.75">
      <c r="A9" s="14" t="s">
        <v>354</v>
      </c>
      <c r="B9" s="14" t="s">
        <v>355</v>
      </c>
    </row>
    <row r="10" spans="1:2" ht="12.75">
      <c r="A10" s="14"/>
      <c r="B10" s="14"/>
    </row>
    <row r="11" spans="1:2" ht="12.75">
      <c r="A11" s="14"/>
      <c r="B11" s="14"/>
    </row>
    <row r="12" spans="1:2" s="19" customFormat="1" ht="15.75">
      <c r="A12" s="4" t="s">
        <v>349</v>
      </c>
      <c r="B12" s="18"/>
    </row>
    <row r="13" spans="1:2" ht="12.75">
      <c r="A13" s="14"/>
      <c r="B13" s="14"/>
    </row>
    <row r="14" spans="1:2" ht="12.75">
      <c r="A14" s="14" t="s">
        <v>359</v>
      </c>
      <c r="B14" s="14" t="s">
        <v>358</v>
      </c>
    </row>
    <row r="15" spans="1:2" ht="12.75">
      <c r="A15" s="14" t="s">
        <v>162</v>
      </c>
      <c r="B15" s="14" t="s">
        <v>357</v>
      </c>
    </row>
    <row r="16" spans="1:2" ht="12.75">
      <c r="A16" s="14" t="s">
        <v>360</v>
      </c>
      <c r="B16" s="14" t="s">
        <v>356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4">
      <selection activeCell="E21" sqref="E21"/>
    </sheetView>
  </sheetViews>
  <sheetFormatPr defaultColWidth="9.00390625" defaultRowHeight="12.75"/>
  <cols>
    <col min="1" max="1" width="5.00390625" style="5" customWidth="1"/>
    <col min="2" max="2" width="27.875" style="6" customWidth="1"/>
    <col min="3" max="3" width="13.125" style="6" customWidth="1"/>
    <col min="4" max="4" width="10.875" style="6" customWidth="1"/>
    <col min="5" max="5" width="12.50390625" style="6" customWidth="1"/>
    <col min="6" max="6" width="12.625" style="6" bestFit="1" customWidth="1"/>
    <col min="7" max="14" width="10.875" style="6" customWidth="1"/>
    <col min="15" max="15" width="12.625" style="5" customWidth="1"/>
    <col min="16" max="16384" width="9.375" style="6" customWidth="1"/>
  </cols>
  <sheetData>
    <row r="1" spans="1:15" s="167" customFormat="1" ht="18" customHeight="1">
      <c r="A1" s="279" t="s">
        <v>407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67" customFormat="1" ht="18" customHeight="1" thickBot="1">
      <c r="A2" s="168"/>
      <c r="O2" s="169" t="s">
        <v>414</v>
      </c>
    </row>
    <row r="3" spans="1:15" s="168" customFormat="1" ht="18" customHeight="1" thickBot="1">
      <c r="A3" s="170" t="s">
        <v>5</v>
      </c>
      <c r="B3" s="171" t="s">
        <v>45</v>
      </c>
      <c r="C3" s="171" t="s">
        <v>52</v>
      </c>
      <c r="D3" s="171" t="s">
        <v>53</v>
      </c>
      <c r="E3" s="171" t="s">
        <v>54</v>
      </c>
      <c r="F3" s="171" t="s">
        <v>55</v>
      </c>
      <c r="G3" s="171" t="s">
        <v>56</v>
      </c>
      <c r="H3" s="171" t="s">
        <v>57</v>
      </c>
      <c r="I3" s="171" t="s">
        <v>58</v>
      </c>
      <c r="J3" s="171" t="s">
        <v>59</v>
      </c>
      <c r="K3" s="171" t="s">
        <v>60</v>
      </c>
      <c r="L3" s="171" t="s">
        <v>61</v>
      </c>
      <c r="M3" s="171" t="s">
        <v>62</v>
      </c>
      <c r="N3" s="171" t="s">
        <v>63</v>
      </c>
      <c r="O3" s="172" t="s">
        <v>39</v>
      </c>
    </row>
    <row r="4" spans="1:15" s="174" customFormat="1" ht="18" customHeight="1" thickBot="1">
      <c r="A4" s="173" t="s">
        <v>7</v>
      </c>
      <c r="B4" s="276" t="s">
        <v>40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s="174" customFormat="1" ht="31.5">
      <c r="A5" s="175" t="s">
        <v>8</v>
      </c>
      <c r="B5" s="176" t="s">
        <v>321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>
        <f aca="true" t="shared" si="0" ref="O5:O25">SUM(C5:N5)</f>
        <v>0</v>
      </c>
    </row>
    <row r="6" spans="1:15" s="183" customFormat="1" ht="47.25">
      <c r="A6" s="179" t="s">
        <v>9</v>
      </c>
      <c r="B6" s="180" t="s">
        <v>367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>
        <f t="shared" si="0"/>
        <v>0</v>
      </c>
    </row>
    <row r="7" spans="1:15" s="183" customFormat="1" ht="31.5">
      <c r="A7" s="179" t="s">
        <v>10</v>
      </c>
      <c r="B7" s="184" t="s">
        <v>368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>
        <f t="shared" si="0"/>
        <v>0</v>
      </c>
    </row>
    <row r="8" spans="1:15" s="183" customFormat="1" ht="18" customHeight="1">
      <c r="A8" s="179" t="s">
        <v>11</v>
      </c>
      <c r="B8" s="187" t="s">
        <v>116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>
        <f t="shared" si="0"/>
        <v>0</v>
      </c>
    </row>
    <row r="9" spans="1:15" s="183" customFormat="1" ht="18" customHeight="1">
      <c r="A9" s="179" t="s">
        <v>12</v>
      </c>
      <c r="B9" s="187" t="s">
        <v>369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>
        <f t="shared" si="0"/>
        <v>0</v>
      </c>
    </row>
    <row r="10" spans="1:15" s="183" customFormat="1" ht="18" customHeight="1">
      <c r="A10" s="179" t="s">
        <v>13</v>
      </c>
      <c r="B10" s="187" t="s">
        <v>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>
        <f t="shared" si="0"/>
        <v>0</v>
      </c>
    </row>
    <row r="11" spans="1:15" s="183" customFormat="1" ht="15.75">
      <c r="A11" s="179" t="s">
        <v>14</v>
      </c>
      <c r="B11" s="187" t="s">
        <v>380</v>
      </c>
      <c r="C11" s="181"/>
      <c r="D11" s="181"/>
      <c r="E11" s="181">
        <v>782000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2">
        <f t="shared" si="0"/>
        <v>782000</v>
      </c>
    </row>
    <row r="12" spans="1:15" s="183" customFormat="1" ht="31.5">
      <c r="A12" s="179" t="s">
        <v>15</v>
      </c>
      <c r="B12" s="180" t="s">
        <v>366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>
        <f t="shared" si="0"/>
        <v>0</v>
      </c>
    </row>
    <row r="13" spans="1:15" s="183" customFormat="1" ht="18" customHeight="1" thickBot="1">
      <c r="A13" s="179" t="s">
        <v>16</v>
      </c>
      <c r="B13" s="187" t="s">
        <v>2</v>
      </c>
      <c r="C13" s="181">
        <v>2756886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>
        <f t="shared" si="0"/>
        <v>2756886</v>
      </c>
    </row>
    <row r="14" spans="1:15" s="174" customFormat="1" ht="18" customHeight="1" thickBot="1">
      <c r="A14" s="173" t="s">
        <v>17</v>
      </c>
      <c r="B14" s="188" t="s">
        <v>87</v>
      </c>
      <c r="C14" s="189">
        <f aca="true" t="shared" si="1" ref="C14:N14">SUM(C5:C13)</f>
        <v>2756886</v>
      </c>
      <c r="D14" s="189">
        <f t="shared" si="1"/>
        <v>0</v>
      </c>
      <c r="E14" s="189">
        <f t="shared" si="1"/>
        <v>782000</v>
      </c>
      <c r="F14" s="189">
        <f t="shared" si="1"/>
        <v>0</v>
      </c>
      <c r="G14" s="189">
        <f t="shared" si="1"/>
        <v>0</v>
      </c>
      <c r="H14" s="189">
        <f t="shared" si="1"/>
        <v>0</v>
      </c>
      <c r="I14" s="189">
        <f t="shared" si="1"/>
        <v>0</v>
      </c>
      <c r="J14" s="189">
        <f t="shared" si="1"/>
        <v>0</v>
      </c>
      <c r="K14" s="189">
        <f t="shared" si="1"/>
        <v>0</v>
      </c>
      <c r="L14" s="189">
        <f t="shared" si="1"/>
        <v>0</v>
      </c>
      <c r="M14" s="189">
        <f t="shared" si="1"/>
        <v>0</v>
      </c>
      <c r="N14" s="189">
        <f t="shared" si="1"/>
        <v>0</v>
      </c>
      <c r="O14" s="190">
        <f>SUM(C14:N14)</f>
        <v>3538886</v>
      </c>
    </row>
    <row r="15" spans="1:15" s="174" customFormat="1" ht="18" customHeight="1" thickBot="1">
      <c r="A15" s="173" t="s">
        <v>18</v>
      </c>
      <c r="B15" s="276" t="s">
        <v>41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</row>
    <row r="16" spans="1:15" s="183" customFormat="1" ht="18" customHeight="1">
      <c r="A16" s="191" t="s">
        <v>19</v>
      </c>
      <c r="B16" s="192" t="s">
        <v>46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6">
        <f t="shared" si="0"/>
        <v>0</v>
      </c>
    </row>
    <row r="17" spans="1:15" s="183" customFormat="1" ht="47.25">
      <c r="A17" s="179" t="s">
        <v>20</v>
      </c>
      <c r="B17" s="180" t="s">
        <v>125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2">
        <f t="shared" si="0"/>
        <v>0</v>
      </c>
    </row>
    <row r="18" spans="1:15" s="183" customFormat="1" ht="18" customHeight="1">
      <c r="A18" s="179" t="s">
        <v>21</v>
      </c>
      <c r="B18" s="187" t="s">
        <v>98</v>
      </c>
      <c r="C18" s="181">
        <v>50000</v>
      </c>
      <c r="D18" s="181">
        <v>50000</v>
      </c>
      <c r="E18" s="181">
        <v>100000</v>
      </c>
      <c r="F18" s="181">
        <v>250000</v>
      </c>
      <c r="G18" s="181">
        <v>50000</v>
      </c>
      <c r="H18" s="181">
        <v>50000</v>
      </c>
      <c r="I18" s="181">
        <v>50000</v>
      </c>
      <c r="J18" s="181">
        <v>50000</v>
      </c>
      <c r="K18" s="181">
        <v>100000</v>
      </c>
      <c r="L18" s="181">
        <v>250000</v>
      </c>
      <c r="M18" s="181">
        <v>50000</v>
      </c>
      <c r="N18" s="181">
        <v>88886</v>
      </c>
      <c r="O18" s="182">
        <f t="shared" si="0"/>
        <v>1138886</v>
      </c>
    </row>
    <row r="19" spans="1:15" s="183" customFormat="1" ht="18" customHeight="1">
      <c r="A19" s="179" t="s">
        <v>22</v>
      </c>
      <c r="B19" s="187" t="s">
        <v>126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>
        <f t="shared" si="0"/>
        <v>0</v>
      </c>
    </row>
    <row r="20" spans="1:15" s="183" customFormat="1" ht="18" customHeight="1">
      <c r="A20" s="179" t="s">
        <v>23</v>
      </c>
      <c r="B20" s="187" t="s">
        <v>415</v>
      </c>
      <c r="C20" s="181"/>
      <c r="D20" s="181"/>
      <c r="E20" s="181">
        <v>600000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2">
        <f t="shared" si="0"/>
        <v>600000</v>
      </c>
    </row>
    <row r="21" spans="1:15" s="183" customFormat="1" ht="18" customHeight="1">
      <c r="A21" s="179" t="s">
        <v>24</v>
      </c>
      <c r="B21" s="187" t="s">
        <v>140</v>
      </c>
      <c r="C21" s="181"/>
      <c r="D21" s="181"/>
      <c r="E21" s="181">
        <v>1800000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2">
        <f t="shared" si="0"/>
        <v>1800000</v>
      </c>
    </row>
    <row r="22" spans="1:15" s="183" customFormat="1" ht="18" customHeight="1">
      <c r="A22" s="179" t="s">
        <v>25</v>
      </c>
      <c r="B22" s="180" t="s">
        <v>129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2">
        <f t="shared" si="0"/>
        <v>0</v>
      </c>
    </row>
    <row r="23" spans="1:15" s="183" customFormat="1" ht="18" customHeight="1">
      <c r="A23" s="179" t="s">
        <v>26</v>
      </c>
      <c r="B23" s="187" t="s">
        <v>143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>
        <f t="shared" si="0"/>
        <v>0</v>
      </c>
    </row>
    <row r="24" spans="1:15" s="183" customFormat="1" ht="18" customHeight="1" thickBot="1">
      <c r="A24" s="179" t="s">
        <v>27</v>
      </c>
      <c r="B24" s="187" t="s">
        <v>3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>
        <f t="shared" si="0"/>
        <v>0</v>
      </c>
    </row>
    <row r="25" spans="1:15" s="174" customFormat="1" ht="18" customHeight="1" thickBot="1">
      <c r="A25" s="193" t="s">
        <v>28</v>
      </c>
      <c r="B25" s="188" t="s">
        <v>88</v>
      </c>
      <c r="C25" s="189">
        <f aca="true" t="shared" si="2" ref="C25:N25">SUM(C16:C24)</f>
        <v>50000</v>
      </c>
      <c r="D25" s="189">
        <f t="shared" si="2"/>
        <v>50000</v>
      </c>
      <c r="E25" s="189">
        <f t="shared" si="2"/>
        <v>2500000</v>
      </c>
      <c r="F25" s="189">
        <f t="shared" si="2"/>
        <v>250000</v>
      </c>
      <c r="G25" s="189">
        <f t="shared" si="2"/>
        <v>50000</v>
      </c>
      <c r="H25" s="189">
        <f t="shared" si="2"/>
        <v>50000</v>
      </c>
      <c r="I25" s="189">
        <f t="shared" si="2"/>
        <v>50000</v>
      </c>
      <c r="J25" s="189">
        <f t="shared" si="2"/>
        <v>50000</v>
      </c>
      <c r="K25" s="189">
        <f t="shared" si="2"/>
        <v>100000</v>
      </c>
      <c r="L25" s="189">
        <f t="shared" si="2"/>
        <v>250000</v>
      </c>
      <c r="M25" s="189">
        <f t="shared" si="2"/>
        <v>50000</v>
      </c>
      <c r="N25" s="189">
        <f t="shared" si="2"/>
        <v>88886</v>
      </c>
      <c r="O25" s="190">
        <f t="shared" si="0"/>
        <v>3538886</v>
      </c>
    </row>
    <row r="26" spans="1:15" s="167" customFormat="1" ht="18" customHeight="1" thickBot="1">
      <c r="A26" s="193" t="s">
        <v>29</v>
      </c>
      <c r="B26" s="194" t="s">
        <v>89</v>
      </c>
      <c r="C26" s="195">
        <f aca="true" t="shared" si="3" ref="C26:O26">C14-C25</f>
        <v>2706886</v>
      </c>
      <c r="D26" s="195">
        <f t="shared" si="3"/>
        <v>-50000</v>
      </c>
      <c r="E26" s="195">
        <f t="shared" si="3"/>
        <v>-1718000</v>
      </c>
      <c r="F26" s="195">
        <f t="shared" si="3"/>
        <v>-250000</v>
      </c>
      <c r="G26" s="195">
        <f t="shared" si="3"/>
        <v>-50000</v>
      </c>
      <c r="H26" s="195">
        <f t="shared" si="3"/>
        <v>-50000</v>
      </c>
      <c r="I26" s="195">
        <f t="shared" si="3"/>
        <v>-50000</v>
      </c>
      <c r="J26" s="195">
        <f t="shared" si="3"/>
        <v>-50000</v>
      </c>
      <c r="K26" s="195">
        <f t="shared" si="3"/>
        <v>-100000</v>
      </c>
      <c r="L26" s="195">
        <f t="shared" si="3"/>
        <v>-250000</v>
      </c>
      <c r="M26" s="195">
        <f t="shared" si="3"/>
        <v>-50000</v>
      </c>
      <c r="N26" s="195">
        <f t="shared" si="3"/>
        <v>-88886</v>
      </c>
      <c r="O26" s="196">
        <f t="shared" si="3"/>
        <v>0</v>
      </c>
    </row>
    <row r="27" ht="15.75">
      <c r="A27" s="7"/>
    </row>
    <row r="28" spans="2:15" ht="15.75">
      <c r="B28" s="8"/>
      <c r="C28" s="9"/>
      <c r="D28" s="9"/>
      <c r="O28" s="6"/>
    </row>
    <row r="29" ht="15.75">
      <c r="O29" s="6"/>
    </row>
    <row r="30" ht="15.75">
      <c r="O30" s="6"/>
    </row>
    <row r="31" ht="15.75">
      <c r="O31" s="6"/>
    </row>
    <row r="32" ht="15.75">
      <c r="O32" s="6"/>
    </row>
    <row r="33" ht="15.75">
      <c r="O33" s="6"/>
    </row>
    <row r="34" ht="15.75">
      <c r="O34" s="6"/>
    </row>
    <row r="35" ht="15.75">
      <c r="O35" s="6"/>
    </row>
    <row r="36" ht="15.75">
      <c r="O36" s="6"/>
    </row>
    <row r="37" ht="15.75">
      <c r="O37" s="6"/>
    </row>
    <row r="38" ht="15.75">
      <c r="O38" s="6"/>
    </row>
    <row r="39" ht="15.75">
      <c r="O39" s="6"/>
    </row>
    <row r="40" ht="15.75">
      <c r="O40" s="6"/>
    </row>
    <row r="41" ht="15.75">
      <c r="O41" s="6"/>
    </row>
    <row r="42" ht="15.75">
      <c r="O42" s="6"/>
    </row>
    <row r="43" ht="15.75">
      <c r="O43" s="6"/>
    </row>
    <row r="44" ht="15.75">
      <c r="O44" s="6"/>
    </row>
    <row r="45" ht="15.75">
      <c r="O45" s="6"/>
    </row>
    <row r="46" ht="15.75">
      <c r="O46" s="6"/>
    </row>
    <row r="47" ht="15.75">
      <c r="O47" s="6"/>
    </row>
    <row r="48" ht="15.75">
      <c r="O48" s="6"/>
    </row>
    <row r="49" ht="15.75">
      <c r="O49" s="6"/>
    </row>
    <row r="50" ht="15.75">
      <c r="O50" s="6"/>
    </row>
    <row r="51" ht="15.75">
      <c r="O51" s="6"/>
    </row>
    <row r="52" ht="15.75">
      <c r="O52" s="6"/>
    </row>
    <row r="53" ht="15.75">
      <c r="O53" s="6"/>
    </row>
    <row r="54" ht="15.75">
      <c r="O54" s="6"/>
    </row>
    <row r="55" ht="15.75">
      <c r="O55" s="6"/>
    </row>
    <row r="56" ht="15.75">
      <c r="O56" s="6"/>
    </row>
    <row r="57" ht="15.75">
      <c r="O57" s="6"/>
    </row>
    <row r="58" ht="15.75">
      <c r="O58" s="6"/>
    </row>
    <row r="59" ht="15.75">
      <c r="O59" s="6"/>
    </row>
    <row r="60" ht="15.75">
      <c r="O60" s="6"/>
    </row>
    <row r="61" ht="15.75">
      <c r="O61" s="6"/>
    </row>
    <row r="62" ht="15.75">
      <c r="O62" s="6"/>
    </row>
    <row r="63" ht="15.75">
      <c r="O63" s="6"/>
    </row>
    <row r="64" ht="15.75">
      <c r="O64" s="6"/>
    </row>
    <row r="65" ht="15.75">
      <c r="O65" s="6"/>
    </row>
    <row r="66" ht="15.75">
      <c r="O66" s="6"/>
    </row>
    <row r="67" ht="15.75">
      <c r="O67" s="6"/>
    </row>
    <row r="68" ht="15.75">
      <c r="O68" s="6"/>
    </row>
    <row r="69" ht="15.75">
      <c r="O69" s="6"/>
    </row>
    <row r="70" ht="15.75">
      <c r="O70" s="6"/>
    </row>
    <row r="71" ht="15.75">
      <c r="O71" s="6"/>
    </row>
    <row r="72" ht="15.75">
      <c r="O72" s="6"/>
    </row>
    <row r="73" ht="15.75">
      <c r="O73" s="6"/>
    </row>
    <row r="74" ht="15.75">
      <c r="O74" s="6"/>
    </row>
    <row r="75" ht="15.75">
      <c r="O75" s="6"/>
    </row>
    <row r="76" ht="15.75">
      <c r="O76" s="6"/>
    </row>
    <row r="77" ht="15.75">
      <c r="O77" s="6"/>
    </row>
    <row r="78" ht="15.75">
      <c r="O78" s="6"/>
    </row>
    <row r="79" ht="15.75">
      <c r="O79" s="6"/>
    </row>
    <row r="80" ht="15.75">
      <c r="O80" s="6"/>
    </row>
    <row r="81" ht="15.75">
      <c r="O81" s="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4. számú tájékoztató tábla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2" max="2" width="54.625" style="0" customWidth="1"/>
    <col min="3" max="4" width="15.00390625" style="0" bestFit="1" customWidth="1"/>
    <col min="5" max="5" width="20.00390625" style="0" bestFit="1" customWidth="1"/>
  </cols>
  <sheetData>
    <row r="1" spans="1:5" ht="15.75">
      <c r="A1" s="281" t="s">
        <v>416</v>
      </c>
      <c r="B1" s="281"/>
      <c r="C1" s="281"/>
      <c r="D1" s="281"/>
      <c r="E1" s="281"/>
    </row>
    <row r="2" spans="1:4" ht="15.75">
      <c r="A2" s="197"/>
      <c r="B2" s="197"/>
      <c r="C2" s="197"/>
      <c r="D2" s="197"/>
    </row>
    <row r="3" spans="1:5" ht="15.75">
      <c r="A3" s="198"/>
      <c r="B3" s="199"/>
      <c r="C3" s="200"/>
      <c r="D3" s="201"/>
      <c r="E3" s="201" t="s">
        <v>405</v>
      </c>
    </row>
    <row r="4" spans="1:5" ht="16.5" thickBot="1">
      <c r="A4" s="202"/>
      <c r="B4" s="203"/>
      <c r="C4" s="200"/>
      <c r="D4" s="201"/>
      <c r="E4" s="201" t="s">
        <v>408</v>
      </c>
    </row>
    <row r="5" spans="1:5" ht="32.25" thickBot="1">
      <c r="A5" s="204" t="s">
        <v>51</v>
      </c>
      <c r="B5" s="205" t="s">
        <v>6</v>
      </c>
      <c r="C5" s="205" t="s">
        <v>385</v>
      </c>
      <c r="D5" s="205" t="s">
        <v>386</v>
      </c>
      <c r="E5" s="206" t="s">
        <v>417</v>
      </c>
    </row>
    <row r="6" spans="1:5" ht="16.5" thickBot="1">
      <c r="A6" s="204">
        <v>1</v>
      </c>
      <c r="B6" s="205">
        <v>2</v>
      </c>
      <c r="C6" s="205">
        <v>3</v>
      </c>
      <c r="D6" s="205">
        <v>4</v>
      </c>
      <c r="E6" s="206">
        <v>5</v>
      </c>
    </row>
    <row r="7" spans="1:5" ht="30.75" thickBot="1">
      <c r="A7" s="207" t="s">
        <v>7</v>
      </c>
      <c r="B7" s="261" t="s">
        <v>322</v>
      </c>
      <c r="C7" s="209">
        <v>782000</v>
      </c>
      <c r="D7" s="209">
        <v>782000</v>
      </c>
      <c r="E7" s="209">
        <v>782000</v>
      </c>
    </row>
    <row r="8" spans="1:5" ht="16.5" thickBot="1">
      <c r="A8" s="210" t="s">
        <v>8</v>
      </c>
      <c r="B8" s="211" t="s">
        <v>387</v>
      </c>
      <c r="C8" s="212">
        <f>C9+C12+C13+C14</f>
        <v>0</v>
      </c>
      <c r="D8" s="212">
        <f>D9+D12+D13+D14</f>
        <v>0</v>
      </c>
      <c r="E8" s="212">
        <f>E9+E12+E13+E14</f>
        <v>0</v>
      </c>
    </row>
    <row r="9" spans="1:5" ht="15">
      <c r="A9" s="213" t="s">
        <v>82</v>
      </c>
      <c r="B9" s="214" t="s">
        <v>388</v>
      </c>
      <c r="C9" s="215">
        <v>0</v>
      </c>
      <c r="D9" s="215">
        <f>SUM(D10:D11)</f>
        <v>0</v>
      </c>
      <c r="E9" s="215">
        <v>0</v>
      </c>
    </row>
    <row r="10" spans="1:5" ht="15">
      <c r="A10" s="207" t="s">
        <v>389</v>
      </c>
      <c r="B10" s="208" t="s">
        <v>390</v>
      </c>
      <c r="C10" s="209">
        <v>0</v>
      </c>
      <c r="D10" s="209">
        <v>0</v>
      </c>
      <c r="E10" s="209">
        <v>0</v>
      </c>
    </row>
    <row r="11" spans="1:5" ht="15">
      <c r="A11" s="207" t="s">
        <v>391</v>
      </c>
      <c r="B11" s="208" t="s">
        <v>392</v>
      </c>
      <c r="C11" s="209">
        <v>0</v>
      </c>
      <c r="D11" s="209">
        <v>0</v>
      </c>
      <c r="E11" s="209">
        <v>0</v>
      </c>
    </row>
    <row r="12" spans="1:5" ht="15">
      <c r="A12" s="216" t="s">
        <v>83</v>
      </c>
      <c r="B12" s="217" t="s">
        <v>190</v>
      </c>
      <c r="C12" s="218">
        <v>0</v>
      </c>
      <c r="D12" s="218">
        <v>0</v>
      </c>
      <c r="E12" s="218">
        <v>0</v>
      </c>
    </row>
    <row r="13" spans="1:5" ht="15">
      <c r="A13" s="216" t="s">
        <v>84</v>
      </c>
      <c r="B13" s="217" t="s">
        <v>191</v>
      </c>
      <c r="C13" s="218">
        <v>0</v>
      </c>
      <c r="D13" s="218">
        <v>0</v>
      </c>
      <c r="E13" s="218">
        <v>0</v>
      </c>
    </row>
    <row r="14" spans="1:5" ht="15.75" thickBot="1">
      <c r="A14" s="216" t="s">
        <v>85</v>
      </c>
      <c r="B14" s="219" t="s">
        <v>192</v>
      </c>
      <c r="C14" s="220"/>
      <c r="D14" s="220"/>
      <c r="E14" s="220"/>
    </row>
    <row r="15" spans="1:5" ht="15.75" thickBot="1">
      <c r="A15" s="221" t="s">
        <v>9</v>
      </c>
      <c r="B15" s="222" t="s">
        <v>369</v>
      </c>
      <c r="C15" s="223">
        <v>0</v>
      </c>
      <c r="D15" s="223">
        <v>0</v>
      </c>
      <c r="E15" s="223">
        <v>0</v>
      </c>
    </row>
    <row r="16" spans="1:5" ht="15.75" thickBot="1">
      <c r="A16" s="221" t="s">
        <v>10</v>
      </c>
      <c r="B16" s="222" t="s">
        <v>323</v>
      </c>
      <c r="C16" s="223">
        <v>0</v>
      </c>
      <c r="D16" s="223">
        <v>0</v>
      </c>
      <c r="E16" s="223">
        <v>0</v>
      </c>
    </row>
    <row r="17" spans="1:5" ht="15.75" thickBot="1">
      <c r="A17" s="216" t="s">
        <v>11</v>
      </c>
      <c r="B17" s="224" t="s">
        <v>393</v>
      </c>
      <c r="C17" s="225">
        <v>0</v>
      </c>
      <c r="D17" s="225">
        <v>0</v>
      </c>
      <c r="E17" s="225">
        <v>0</v>
      </c>
    </row>
    <row r="18" spans="1:5" ht="15.75" thickBot="1">
      <c r="A18" s="221" t="s">
        <v>12</v>
      </c>
      <c r="B18" s="222" t="s">
        <v>1</v>
      </c>
      <c r="C18" s="223">
        <v>0</v>
      </c>
      <c r="D18" s="223">
        <v>0</v>
      </c>
      <c r="E18" s="223">
        <v>0</v>
      </c>
    </row>
    <row r="19" spans="1:5" ht="15.75" thickBot="1">
      <c r="A19" s="221" t="s">
        <v>13</v>
      </c>
      <c r="B19" s="222" t="s">
        <v>366</v>
      </c>
      <c r="C19" s="223">
        <v>0</v>
      </c>
      <c r="D19" s="223">
        <v>0</v>
      </c>
      <c r="E19" s="223">
        <v>0</v>
      </c>
    </row>
    <row r="20" spans="1:5" ht="32.25" thickBot="1">
      <c r="A20" s="210" t="s">
        <v>14</v>
      </c>
      <c r="B20" s="226" t="s">
        <v>394</v>
      </c>
      <c r="C20" s="227">
        <f>C7+C8+C15+C16+C17+C18+C19</f>
        <v>782000</v>
      </c>
      <c r="D20" s="227">
        <f>D7+D8+D15+D16+D17+D18+D19</f>
        <v>782000</v>
      </c>
      <c r="E20" s="227">
        <f>E7+E8+E15+E16+E17+E18+E19</f>
        <v>782000</v>
      </c>
    </row>
    <row r="21" spans="1:5" ht="32.25" thickBot="1">
      <c r="A21" s="228" t="s">
        <v>15</v>
      </c>
      <c r="B21" s="229" t="s">
        <v>395</v>
      </c>
      <c r="C21" s="230">
        <v>0</v>
      </c>
      <c r="D21" s="231">
        <v>0</v>
      </c>
      <c r="E21" s="231">
        <v>0</v>
      </c>
    </row>
    <row r="22" spans="1:5" ht="16.5" thickBot="1">
      <c r="A22" s="232" t="s">
        <v>16</v>
      </c>
      <c r="B22" s="233" t="s">
        <v>396</v>
      </c>
      <c r="C22" s="234">
        <f>C20+C21</f>
        <v>782000</v>
      </c>
      <c r="D22" s="234">
        <f>D20+D21</f>
        <v>782000</v>
      </c>
      <c r="E22" s="234">
        <f>E20+E21</f>
        <v>782000</v>
      </c>
    </row>
    <row r="23" spans="1:4" ht="15.75">
      <c r="A23" s="235"/>
      <c r="B23" s="236"/>
      <c r="C23" s="237"/>
      <c r="D23" s="237"/>
    </row>
    <row r="24" ht="15">
      <c r="A24" s="198"/>
    </row>
    <row r="25" ht="13.5" thickBot="1"/>
    <row r="26" spans="1:5" ht="32.25" thickBot="1">
      <c r="A26" s="204" t="s">
        <v>5</v>
      </c>
      <c r="B26" s="205" t="s">
        <v>36</v>
      </c>
      <c r="C26" s="205" t="s">
        <v>385</v>
      </c>
      <c r="D26" s="205" t="s">
        <v>386</v>
      </c>
      <c r="E26" s="206" t="s">
        <v>417</v>
      </c>
    </row>
    <row r="27" spans="1:5" ht="16.5" thickBot="1">
      <c r="A27" s="238" t="s">
        <v>7</v>
      </c>
      <c r="B27" s="239" t="s">
        <v>397</v>
      </c>
      <c r="C27" s="240">
        <v>782000</v>
      </c>
      <c r="D27" s="240">
        <v>782000</v>
      </c>
      <c r="E27" s="241">
        <v>782000</v>
      </c>
    </row>
    <row r="28" spans="1:5" ht="16.5" thickBot="1">
      <c r="A28" s="242" t="s">
        <v>8</v>
      </c>
      <c r="B28" s="243" t="s">
        <v>398</v>
      </c>
      <c r="C28" s="244">
        <f>SUM(C29:C31)</f>
        <v>0</v>
      </c>
      <c r="D28" s="244">
        <f>SUM(D29:D31)</f>
        <v>0</v>
      </c>
      <c r="E28" s="245">
        <f>SUM(E29:E31)</f>
        <v>0</v>
      </c>
    </row>
    <row r="29" spans="1:5" ht="15">
      <c r="A29" s="246" t="s">
        <v>82</v>
      </c>
      <c r="B29" s="247" t="s">
        <v>399</v>
      </c>
      <c r="C29" s="248">
        <v>0</v>
      </c>
      <c r="D29" s="248">
        <v>0</v>
      </c>
      <c r="E29" s="249">
        <v>0</v>
      </c>
    </row>
    <row r="30" spans="1:5" ht="15">
      <c r="A30" s="246" t="s">
        <v>83</v>
      </c>
      <c r="B30" s="250" t="s">
        <v>400</v>
      </c>
      <c r="C30" s="251">
        <v>0</v>
      </c>
      <c r="D30" s="251">
        <v>0</v>
      </c>
      <c r="E30" s="252">
        <v>0</v>
      </c>
    </row>
    <row r="31" spans="1:5" ht="15.75" thickBot="1">
      <c r="A31" s="246" t="s">
        <v>84</v>
      </c>
      <c r="B31" s="250" t="s">
        <v>401</v>
      </c>
      <c r="C31" s="251">
        <v>0</v>
      </c>
      <c r="D31" s="251">
        <v>0</v>
      </c>
      <c r="E31" s="252">
        <v>0</v>
      </c>
    </row>
    <row r="32" spans="1:5" ht="16.5" thickBot="1">
      <c r="A32" s="242" t="s">
        <v>9</v>
      </c>
      <c r="B32" s="253" t="s">
        <v>402</v>
      </c>
      <c r="C32" s="244">
        <f>C27+C28</f>
        <v>782000</v>
      </c>
      <c r="D32" s="244">
        <f>D27+D28</f>
        <v>782000</v>
      </c>
      <c r="E32" s="245">
        <f>E27+E28</f>
        <v>782000</v>
      </c>
    </row>
    <row r="33" spans="1:5" ht="16.5" thickBot="1">
      <c r="A33" s="242" t="s">
        <v>10</v>
      </c>
      <c r="B33" s="254" t="s">
        <v>403</v>
      </c>
      <c r="C33" s="255"/>
      <c r="D33" s="255"/>
      <c r="E33" s="256"/>
    </row>
    <row r="34" spans="1:5" ht="16.5" thickBot="1">
      <c r="A34" s="257" t="s">
        <v>11</v>
      </c>
      <c r="B34" s="258" t="s">
        <v>404</v>
      </c>
      <c r="C34" s="259">
        <f>C32+C33</f>
        <v>782000</v>
      </c>
      <c r="D34" s="259">
        <f>D32+D33</f>
        <v>782000</v>
      </c>
      <c r="E34" s="260">
        <f>E32+E33</f>
        <v>782000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03">
      <selection activeCell="D17" sqref="D17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103</v>
      </c>
      <c r="B2" s="265"/>
      <c r="C2" s="27" t="s">
        <v>408</v>
      </c>
    </row>
    <row r="3" spans="1:3" s="26" customFormat="1" ht="18" customHeight="1" thickBot="1">
      <c r="A3" s="28" t="s">
        <v>51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5" s="34" customFormat="1" ht="18" customHeight="1" thickBot="1">
      <c r="A5" s="35" t="s">
        <v>7</v>
      </c>
      <c r="B5" s="36" t="s">
        <v>163</v>
      </c>
      <c r="C5" s="37">
        <f>+C6+C7+C8+C9+C10+C11</f>
        <v>0</v>
      </c>
      <c r="E5" s="263"/>
    </row>
    <row r="6" spans="1:3" s="34" customFormat="1" ht="18" customHeight="1">
      <c r="A6" s="38" t="s">
        <v>76</v>
      </c>
      <c r="B6" s="39" t="s">
        <v>164</v>
      </c>
      <c r="C6" s="40"/>
    </row>
    <row r="7" spans="1:3" s="34" customFormat="1" ht="18" customHeight="1">
      <c r="A7" s="41" t="s">
        <v>77</v>
      </c>
      <c r="B7" s="42" t="s">
        <v>165</v>
      </c>
      <c r="C7" s="43"/>
    </row>
    <row r="8" spans="1:3" s="34" customFormat="1" ht="18" customHeight="1">
      <c r="A8" s="41" t="s">
        <v>78</v>
      </c>
      <c r="B8" s="42" t="s">
        <v>166</v>
      </c>
      <c r="C8" s="43"/>
    </row>
    <row r="9" spans="1:3" s="34" customFormat="1" ht="18" customHeight="1">
      <c r="A9" s="41" t="s">
        <v>79</v>
      </c>
      <c r="B9" s="42" t="s">
        <v>167</v>
      </c>
      <c r="C9" s="43"/>
    </row>
    <row r="10" spans="1:3" s="34" customFormat="1" ht="18" customHeight="1">
      <c r="A10" s="41" t="s">
        <v>99</v>
      </c>
      <c r="B10" s="42" t="s">
        <v>168</v>
      </c>
      <c r="C10" s="43"/>
    </row>
    <row r="11" spans="1:3" s="34" customFormat="1" ht="18" customHeight="1" thickBot="1">
      <c r="A11" s="44" t="s">
        <v>80</v>
      </c>
      <c r="B11" s="45" t="s">
        <v>169</v>
      </c>
      <c r="C11" s="43"/>
    </row>
    <row r="12" spans="1:3" s="34" customFormat="1" ht="18" customHeight="1" thickBot="1">
      <c r="A12" s="35" t="s">
        <v>8</v>
      </c>
      <c r="B12" s="46" t="s">
        <v>170</v>
      </c>
      <c r="C12" s="37">
        <f>+C13+C14+C15+C16+C17</f>
        <v>782000</v>
      </c>
    </row>
    <row r="13" spans="1:3" s="34" customFormat="1" ht="18" customHeight="1">
      <c r="A13" s="38" t="s">
        <v>82</v>
      </c>
      <c r="B13" s="39" t="s">
        <v>171</v>
      </c>
      <c r="C13" s="40"/>
    </row>
    <row r="14" spans="1:3" s="34" customFormat="1" ht="18" customHeight="1">
      <c r="A14" s="41" t="s">
        <v>83</v>
      </c>
      <c r="B14" s="42" t="s">
        <v>172</v>
      </c>
      <c r="C14" s="43"/>
    </row>
    <row r="15" spans="1:3" s="34" customFormat="1" ht="18" customHeight="1">
      <c r="A15" s="41" t="s">
        <v>84</v>
      </c>
      <c r="B15" s="42" t="s">
        <v>370</v>
      </c>
      <c r="C15" s="43"/>
    </row>
    <row r="16" spans="1:3" s="34" customFormat="1" ht="18" customHeight="1">
      <c r="A16" s="41" t="s">
        <v>85</v>
      </c>
      <c r="B16" s="42" t="s">
        <v>371</v>
      </c>
      <c r="C16" s="43"/>
    </row>
    <row r="17" spans="1:4" s="34" customFormat="1" ht="18" customHeight="1">
      <c r="A17" s="41" t="s">
        <v>86</v>
      </c>
      <c r="B17" s="42" t="s">
        <v>173</v>
      </c>
      <c r="C17" s="43">
        <v>782000</v>
      </c>
      <c r="D17" s="262"/>
    </row>
    <row r="18" spans="1:3" s="34" customFormat="1" ht="18" customHeight="1" thickBot="1">
      <c r="A18" s="44" t="s">
        <v>95</v>
      </c>
      <c r="B18" s="45" t="s">
        <v>174</v>
      </c>
      <c r="C18" s="47"/>
    </row>
    <row r="19" spans="1:3" s="34" customFormat="1" ht="18" customHeight="1" thickBot="1">
      <c r="A19" s="35" t="s">
        <v>9</v>
      </c>
      <c r="B19" s="36" t="s">
        <v>175</v>
      </c>
      <c r="C19" s="37">
        <f>+C20+C21+C22+C23+C24</f>
        <v>0</v>
      </c>
    </row>
    <row r="20" spans="1:3" s="34" customFormat="1" ht="18" customHeight="1">
      <c r="A20" s="38" t="s">
        <v>65</v>
      </c>
      <c r="B20" s="39" t="s">
        <v>176</v>
      </c>
      <c r="C20" s="40"/>
    </row>
    <row r="21" spans="1:3" s="34" customFormat="1" ht="18" customHeight="1">
      <c r="A21" s="41" t="s">
        <v>66</v>
      </c>
      <c r="B21" s="42" t="s">
        <v>177</v>
      </c>
      <c r="C21" s="43"/>
    </row>
    <row r="22" spans="1:3" s="34" customFormat="1" ht="18" customHeight="1">
      <c r="A22" s="41" t="s">
        <v>67</v>
      </c>
      <c r="B22" s="42" t="s">
        <v>372</v>
      </c>
      <c r="C22" s="43"/>
    </row>
    <row r="23" spans="1:3" s="34" customFormat="1" ht="18" customHeight="1">
      <c r="A23" s="41" t="s">
        <v>68</v>
      </c>
      <c r="B23" s="42" t="s">
        <v>373</v>
      </c>
      <c r="C23" s="43"/>
    </row>
    <row r="24" spans="1:3" s="34" customFormat="1" ht="18" customHeight="1">
      <c r="A24" s="41" t="s">
        <v>113</v>
      </c>
      <c r="B24" s="42" t="s">
        <v>178</v>
      </c>
      <c r="C24" s="43"/>
    </row>
    <row r="25" spans="1:3" s="34" customFormat="1" ht="18" customHeight="1" thickBot="1">
      <c r="A25" s="44" t="s">
        <v>114</v>
      </c>
      <c r="B25" s="45" t="s">
        <v>179</v>
      </c>
      <c r="C25" s="47"/>
    </row>
    <row r="26" spans="1:3" s="34" customFormat="1" ht="18" customHeight="1" thickBot="1">
      <c r="A26" s="35" t="s">
        <v>115</v>
      </c>
      <c r="B26" s="36" t="s">
        <v>180</v>
      </c>
      <c r="C26" s="48">
        <f>+C27+C30+C31+C32</f>
        <v>0</v>
      </c>
    </row>
    <row r="27" spans="1:3" s="34" customFormat="1" ht="18" customHeight="1">
      <c r="A27" s="38" t="s">
        <v>181</v>
      </c>
      <c r="B27" s="39" t="s">
        <v>187</v>
      </c>
      <c r="C27" s="49"/>
    </row>
    <row r="28" spans="1:3" s="34" customFormat="1" ht="18" customHeight="1">
      <c r="A28" s="41" t="s">
        <v>182</v>
      </c>
      <c r="B28" s="42" t="s">
        <v>188</v>
      </c>
      <c r="C28" s="43"/>
    </row>
    <row r="29" spans="1:3" s="34" customFormat="1" ht="18" customHeight="1">
      <c r="A29" s="41" t="s">
        <v>183</v>
      </c>
      <c r="B29" s="42" t="s">
        <v>189</v>
      </c>
      <c r="C29" s="43"/>
    </row>
    <row r="30" spans="1:3" s="34" customFormat="1" ht="18" customHeight="1">
      <c r="A30" s="41" t="s">
        <v>184</v>
      </c>
      <c r="B30" s="42" t="s">
        <v>190</v>
      </c>
      <c r="C30" s="43"/>
    </row>
    <row r="31" spans="1:3" s="34" customFormat="1" ht="18" customHeight="1">
      <c r="A31" s="41" t="s">
        <v>185</v>
      </c>
      <c r="B31" s="42" t="s">
        <v>191</v>
      </c>
      <c r="C31" s="43"/>
    </row>
    <row r="32" spans="1:3" s="34" customFormat="1" ht="18" customHeight="1" thickBot="1">
      <c r="A32" s="44" t="s">
        <v>186</v>
      </c>
      <c r="B32" s="45" t="s">
        <v>192</v>
      </c>
      <c r="C32" s="47"/>
    </row>
    <row r="33" spans="1:3" s="34" customFormat="1" ht="18" customHeight="1" thickBot="1">
      <c r="A33" s="35" t="s">
        <v>11</v>
      </c>
      <c r="B33" s="36" t="s">
        <v>193</v>
      </c>
      <c r="C33" s="37">
        <f>SUM(C34:C43)</f>
        <v>0</v>
      </c>
    </row>
    <row r="34" spans="1:3" s="34" customFormat="1" ht="18" customHeight="1">
      <c r="A34" s="38" t="s">
        <v>69</v>
      </c>
      <c r="B34" s="39" t="s">
        <v>196</v>
      </c>
      <c r="C34" s="40"/>
    </row>
    <row r="35" spans="1:3" s="34" customFormat="1" ht="18" customHeight="1">
      <c r="A35" s="41" t="s">
        <v>70</v>
      </c>
      <c r="B35" s="42" t="s">
        <v>197</v>
      </c>
      <c r="C35" s="43">
        <v>0</v>
      </c>
    </row>
    <row r="36" spans="1:3" s="34" customFormat="1" ht="18" customHeight="1">
      <c r="A36" s="41" t="s">
        <v>71</v>
      </c>
      <c r="B36" s="42" t="s">
        <v>198</v>
      </c>
      <c r="C36" s="43"/>
    </row>
    <row r="37" spans="1:3" s="34" customFormat="1" ht="18" customHeight="1">
      <c r="A37" s="41" t="s">
        <v>117</v>
      </c>
      <c r="B37" s="42" t="s">
        <v>199</v>
      </c>
      <c r="C37" s="43"/>
    </row>
    <row r="38" spans="1:3" s="34" customFormat="1" ht="18" customHeight="1">
      <c r="A38" s="41" t="s">
        <v>118</v>
      </c>
      <c r="B38" s="42" t="s">
        <v>200</v>
      </c>
      <c r="C38" s="43"/>
    </row>
    <row r="39" spans="1:3" s="34" customFormat="1" ht="18" customHeight="1">
      <c r="A39" s="41" t="s">
        <v>119</v>
      </c>
      <c r="B39" s="42" t="s">
        <v>201</v>
      </c>
      <c r="C39" s="43"/>
    </row>
    <row r="40" spans="1:3" s="34" customFormat="1" ht="18" customHeight="1">
      <c r="A40" s="41" t="s">
        <v>120</v>
      </c>
      <c r="B40" s="42" t="s">
        <v>202</v>
      </c>
      <c r="C40" s="43"/>
    </row>
    <row r="41" spans="1:3" s="34" customFormat="1" ht="18" customHeight="1">
      <c r="A41" s="41" t="s">
        <v>121</v>
      </c>
      <c r="B41" s="42" t="s">
        <v>203</v>
      </c>
      <c r="C41" s="43"/>
    </row>
    <row r="42" spans="1:3" s="34" customFormat="1" ht="18" customHeight="1">
      <c r="A42" s="41" t="s">
        <v>194</v>
      </c>
      <c r="B42" s="42" t="s">
        <v>204</v>
      </c>
      <c r="C42" s="50"/>
    </row>
    <row r="43" spans="1:3" s="34" customFormat="1" ht="18" customHeight="1" thickBot="1">
      <c r="A43" s="44" t="s">
        <v>195</v>
      </c>
      <c r="B43" s="45" t="s">
        <v>205</v>
      </c>
      <c r="C43" s="51"/>
    </row>
    <row r="44" spans="1:3" s="34" customFormat="1" ht="18" customHeight="1" thickBot="1">
      <c r="A44" s="35" t="s">
        <v>12</v>
      </c>
      <c r="B44" s="36" t="s">
        <v>206</v>
      </c>
      <c r="C44" s="37">
        <f>SUM(C45:C49)</f>
        <v>0</v>
      </c>
    </row>
    <row r="45" spans="1:3" s="34" customFormat="1" ht="18" customHeight="1">
      <c r="A45" s="38" t="s">
        <v>72</v>
      </c>
      <c r="B45" s="39" t="s">
        <v>210</v>
      </c>
      <c r="C45" s="52"/>
    </row>
    <row r="46" spans="1:3" s="34" customFormat="1" ht="18" customHeight="1">
      <c r="A46" s="41" t="s">
        <v>73</v>
      </c>
      <c r="B46" s="42" t="s">
        <v>211</v>
      </c>
      <c r="C46" s="50"/>
    </row>
    <row r="47" spans="1:3" s="34" customFormat="1" ht="18" customHeight="1">
      <c r="A47" s="41" t="s">
        <v>207</v>
      </c>
      <c r="B47" s="42" t="s">
        <v>212</v>
      </c>
      <c r="C47" s="50"/>
    </row>
    <row r="48" spans="1:3" s="34" customFormat="1" ht="18" customHeight="1">
      <c r="A48" s="41" t="s">
        <v>208</v>
      </c>
      <c r="B48" s="42" t="s">
        <v>213</v>
      </c>
      <c r="C48" s="50"/>
    </row>
    <row r="49" spans="1:3" s="34" customFormat="1" ht="18" customHeight="1" thickBot="1">
      <c r="A49" s="44" t="s">
        <v>209</v>
      </c>
      <c r="B49" s="45" t="s">
        <v>214</v>
      </c>
      <c r="C49" s="51"/>
    </row>
    <row r="50" spans="1:3" s="34" customFormat="1" ht="18" customHeight="1" thickBot="1">
      <c r="A50" s="35" t="s">
        <v>122</v>
      </c>
      <c r="B50" s="36" t="s">
        <v>215</v>
      </c>
      <c r="C50" s="37">
        <f>SUM(C51:C53)</f>
        <v>0</v>
      </c>
    </row>
    <row r="51" spans="1:3" s="34" customFormat="1" ht="18" customHeight="1">
      <c r="A51" s="38" t="s">
        <v>74</v>
      </c>
      <c r="B51" s="39" t="s">
        <v>216</v>
      </c>
      <c r="C51" s="40"/>
    </row>
    <row r="52" spans="1:3" s="34" customFormat="1" ht="18" customHeight="1">
      <c r="A52" s="41" t="s">
        <v>75</v>
      </c>
      <c r="B52" s="42" t="s">
        <v>374</v>
      </c>
      <c r="C52" s="43"/>
    </row>
    <row r="53" spans="1:3" s="34" customFormat="1" ht="18" customHeight="1">
      <c r="A53" s="41" t="s">
        <v>220</v>
      </c>
      <c r="B53" s="42" t="s">
        <v>218</v>
      </c>
      <c r="C53" s="43"/>
    </row>
    <row r="54" spans="1:3" s="34" customFormat="1" ht="18" customHeight="1" thickBot="1">
      <c r="A54" s="44" t="s">
        <v>221</v>
      </c>
      <c r="B54" s="45" t="s">
        <v>219</v>
      </c>
      <c r="C54" s="47"/>
    </row>
    <row r="55" spans="1:3" s="34" customFormat="1" ht="18" customHeight="1" thickBot="1">
      <c r="A55" s="35" t="s">
        <v>14</v>
      </c>
      <c r="B55" s="46" t="s">
        <v>222</v>
      </c>
      <c r="C55" s="37">
        <f>SUM(C56:C58)</f>
        <v>0</v>
      </c>
    </row>
    <row r="56" spans="1:3" s="34" customFormat="1" ht="18" customHeight="1">
      <c r="A56" s="38" t="s">
        <v>123</v>
      </c>
      <c r="B56" s="39" t="s">
        <v>224</v>
      </c>
      <c r="C56" s="50"/>
    </row>
    <row r="57" spans="1:3" s="34" customFormat="1" ht="18" customHeight="1">
      <c r="A57" s="41" t="s">
        <v>124</v>
      </c>
      <c r="B57" s="42" t="s">
        <v>375</v>
      </c>
      <c r="C57" s="50"/>
    </row>
    <row r="58" spans="1:3" s="34" customFormat="1" ht="18" customHeight="1">
      <c r="A58" s="41" t="s">
        <v>142</v>
      </c>
      <c r="B58" s="42" t="s">
        <v>225</v>
      </c>
      <c r="C58" s="50"/>
    </row>
    <row r="59" spans="1:3" s="34" customFormat="1" ht="18" customHeight="1" thickBot="1">
      <c r="A59" s="44" t="s">
        <v>223</v>
      </c>
      <c r="B59" s="45" t="s">
        <v>226</v>
      </c>
      <c r="C59" s="50"/>
    </row>
    <row r="60" spans="1:3" s="34" customFormat="1" ht="18" customHeight="1" thickBot="1">
      <c r="A60" s="35" t="s">
        <v>15</v>
      </c>
      <c r="B60" s="36" t="s">
        <v>227</v>
      </c>
      <c r="C60" s="48">
        <f>+C5+C12+C19+C26+C33+C44+C50+C55</f>
        <v>782000</v>
      </c>
    </row>
    <row r="61" spans="1:3" s="34" customFormat="1" ht="18" customHeight="1" thickBot="1">
      <c r="A61" s="53" t="s">
        <v>228</v>
      </c>
      <c r="B61" s="46" t="s">
        <v>229</v>
      </c>
      <c r="C61" s="37">
        <f>SUM(C62:C64)</f>
        <v>0</v>
      </c>
    </row>
    <row r="62" spans="1:3" s="34" customFormat="1" ht="18" customHeight="1">
      <c r="A62" s="38" t="s">
        <v>262</v>
      </c>
      <c r="B62" s="39" t="s">
        <v>230</v>
      </c>
      <c r="C62" s="50"/>
    </row>
    <row r="63" spans="1:3" s="34" customFormat="1" ht="18" customHeight="1">
      <c r="A63" s="41" t="s">
        <v>271</v>
      </c>
      <c r="B63" s="42" t="s">
        <v>231</v>
      </c>
      <c r="C63" s="50"/>
    </row>
    <row r="64" spans="1:3" s="34" customFormat="1" ht="18" customHeight="1" thickBot="1">
      <c r="A64" s="44" t="s">
        <v>272</v>
      </c>
      <c r="B64" s="54" t="s">
        <v>232</v>
      </c>
      <c r="C64" s="50"/>
    </row>
    <row r="65" spans="1:3" s="34" customFormat="1" ht="18" customHeight="1" thickBot="1">
      <c r="A65" s="53" t="s">
        <v>233</v>
      </c>
      <c r="B65" s="46" t="s">
        <v>234</v>
      </c>
      <c r="C65" s="37">
        <f>SUM(C66:C69)</f>
        <v>0</v>
      </c>
    </row>
    <row r="66" spans="1:3" s="34" customFormat="1" ht="18" customHeight="1">
      <c r="A66" s="38" t="s">
        <v>100</v>
      </c>
      <c r="B66" s="39" t="s">
        <v>235</v>
      </c>
      <c r="C66" s="50"/>
    </row>
    <row r="67" spans="1:3" s="34" customFormat="1" ht="18" customHeight="1">
      <c r="A67" s="41" t="s">
        <v>101</v>
      </c>
      <c r="B67" s="42" t="s">
        <v>236</v>
      </c>
      <c r="C67" s="50"/>
    </row>
    <row r="68" spans="1:3" s="34" customFormat="1" ht="18" customHeight="1">
      <c r="A68" s="41" t="s">
        <v>263</v>
      </c>
      <c r="B68" s="42" t="s">
        <v>237</v>
      </c>
      <c r="C68" s="50"/>
    </row>
    <row r="69" spans="1:3" s="34" customFormat="1" ht="18" customHeight="1" thickBot="1">
      <c r="A69" s="44" t="s">
        <v>264</v>
      </c>
      <c r="B69" s="45" t="s">
        <v>238</v>
      </c>
      <c r="C69" s="50"/>
    </row>
    <row r="70" spans="1:3" s="34" customFormat="1" ht="18" customHeight="1" thickBot="1">
      <c r="A70" s="53" t="s">
        <v>239</v>
      </c>
      <c r="B70" s="46" t="s">
        <v>240</v>
      </c>
      <c r="C70" s="37">
        <f>SUM(C71:C72)</f>
        <v>2756886</v>
      </c>
    </row>
    <row r="71" spans="1:4" s="34" customFormat="1" ht="18" customHeight="1">
      <c r="A71" s="38" t="s">
        <v>265</v>
      </c>
      <c r="B71" s="39" t="s">
        <v>241</v>
      </c>
      <c r="C71" s="50">
        <v>2756886</v>
      </c>
      <c r="D71" s="264"/>
    </row>
    <row r="72" spans="1:3" s="34" customFormat="1" ht="18" customHeight="1" thickBot="1">
      <c r="A72" s="44" t="s">
        <v>266</v>
      </c>
      <c r="B72" s="45" t="s">
        <v>242</v>
      </c>
      <c r="C72" s="50"/>
    </row>
    <row r="73" spans="1:3" s="34" customFormat="1" ht="18" customHeight="1" thickBot="1">
      <c r="A73" s="53" t="s">
        <v>243</v>
      </c>
      <c r="B73" s="46" t="s">
        <v>244</v>
      </c>
      <c r="C73" s="37">
        <f>SUM(C74:C76)</f>
        <v>0</v>
      </c>
    </row>
    <row r="74" spans="1:3" s="34" customFormat="1" ht="18" customHeight="1">
      <c r="A74" s="38" t="s">
        <v>267</v>
      </c>
      <c r="B74" s="39" t="s">
        <v>245</v>
      </c>
      <c r="C74" s="50"/>
    </row>
    <row r="75" spans="1:3" s="34" customFormat="1" ht="18" customHeight="1">
      <c r="A75" s="41" t="s">
        <v>268</v>
      </c>
      <c r="B75" s="42" t="s">
        <v>246</v>
      </c>
      <c r="C75" s="50"/>
    </row>
    <row r="76" spans="1:3" s="34" customFormat="1" ht="18" customHeight="1" thickBot="1">
      <c r="A76" s="44" t="s">
        <v>269</v>
      </c>
      <c r="B76" s="45" t="s">
        <v>247</v>
      </c>
      <c r="C76" s="50"/>
    </row>
    <row r="77" spans="1:3" s="34" customFormat="1" ht="18" customHeight="1" thickBot="1">
      <c r="A77" s="53" t="s">
        <v>248</v>
      </c>
      <c r="B77" s="46" t="s">
        <v>270</v>
      </c>
      <c r="C77" s="37">
        <f>SUM(C78:C81)</f>
        <v>0</v>
      </c>
    </row>
    <row r="78" spans="1:3" s="34" customFormat="1" ht="18" customHeight="1">
      <c r="A78" s="55" t="s">
        <v>249</v>
      </c>
      <c r="B78" s="39" t="s">
        <v>250</v>
      </c>
      <c r="C78" s="50"/>
    </row>
    <row r="79" spans="1:3" s="34" customFormat="1" ht="18" customHeight="1">
      <c r="A79" s="56" t="s">
        <v>251</v>
      </c>
      <c r="B79" s="42" t="s">
        <v>252</v>
      </c>
      <c r="C79" s="50"/>
    </row>
    <row r="80" spans="1:3" s="34" customFormat="1" ht="18" customHeight="1">
      <c r="A80" s="56" t="s">
        <v>253</v>
      </c>
      <c r="B80" s="42" t="s">
        <v>254</v>
      </c>
      <c r="C80" s="50"/>
    </row>
    <row r="81" spans="1:3" s="34" customFormat="1" ht="18" customHeight="1" thickBot="1">
      <c r="A81" s="57" t="s">
        <v>255</v>
      </c>
      <c r="B81" s="45" t="s">
        <v>256</v>
      </c>
      <c r="C81" s="50"/>
    </row>
    <row r="82" spans="1:3" s="34" customFormat="1" ht="18" customHeight="1" thickBot="1">
      <c r="A82" s="53" t="s">
        <v>257</v>
      </c>
      <c r="B82" s="46" t="s">
        <v>258</v>
      </c>
      <c r="C82" s="58"/>
    </row>
    <row r="83" spans="1:3" s="34" customFormat="1" ht="18" customHeight="1" thickBot="1">
      <c r="A83" s="53" t="s">
        <v>259</v>
      </c>
      <c r="B83" s="59" t="s">
        <v>260</v>
      </c>
      <c r="C83" s="48">
        <f>+C61+C65+C70+C73+C77+C82</f>
        <v>2756886</v>
      </c>
    </row>
    <row r="84" spans="1:3" s="34" customFormat="1" ht="18" customHeight="1" thickBot="1">
      <c r="A84" s="60" t="s">
        <v>273</v>
      </c>
      <c r="B84" s="61" t="s">
        <v>261</v>
      </c>
      <c r="C84" s="48">
        <f>+C60+C83</f>
        <v>3538886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 t="s">
        <v>104</v>
      </c>
      <c r="B87" s="267"/>
      <c r="C87" s="65" t="s">
        <v>141</v>
      </c>
    </row>
    <row r="88" spans="1:3" s="26" customFormat="1" ht="18" customHeight="1" thickBot="1">
      <c r="A88" s="28" t="s">
        <v>51</v>
      </c>
      <c r="B88" s="29" t="s">
        <v>36</v>
      </c>
      <c r="C88" s="30">
        <v>2017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378</v>
      </c>
      <c r="C90" s="69">
        <f>SUM(C91:C95)</f>
        <v>1138886</v>
      </c>
    </row>
    <row r="91" spans="1:3" s="26" customFormat="1" ht="18" customHeight="1">
      <c r="A91" s="70" t="s">
        <v>76</v>
      </c>
      <c r="B91" s="71" t="s">
        <v>37</v>
      </c>
      <c r="C91" s="72"/>
    </row>
    <row r="92" spans="1:3" s="26" customFormat="1" ht="18" customHeight="1">
      <c r="A92" s="41" t="s">
        <v>77</v>
      </c>
      <c r="B92" s="73" t="s">
        <v>125</v>
      </c>
      <c r="C92" s="43"/>
    </row>
    <row r="93" spans="1:4" s="26" customFormat="1" ht="18" customHeight="1">
      <c r="A93" s="41" t="s">
        <v>78</v>
      </c>
      <c r="B93" s="73" t="s">
        <v>98</v>
      </c>
      <c r="C93" s="47">
        <v>1138886</v>
      </c>
      <c r="D93" s="264"/>
    </row>
    <row r="94" spans="1:3" s="26" customFormat="1" ht="18" customHeight="1">
      <c r="A94" s="41" t="s">
        <v>79</v>
      </c>
      <c r="B94" s="74" t="s">
        <v>126</v>
      </c>
      <c r="C94" s="47"/>
    </row>
    <row r="95" spans="1:3" s="26" customFormat="1" ht="18" customHeight="1">
      <c r="A95" s="41" t="s">
        <v>90</v>
      </c>
      <c r="B95" s="75" t="s">
        <v>127</v>
      </c>
      <c r="C95" s="47"/>
    </row>
    <row r="96" spans="1:3" s="26" customFormat="1" ht="18" customHeight="1">
      <c r="A96" s="41" t="s">
        <v>80</v>
      </c>
      <c r="B96" s="73" t="s">
        <v>276</v>
      </c>
      <c r="C96" s="47"/>
    </row>
    <row r="97" spans="1:3" s="26" customFormat="1" ht="18" customHeight="1">
      <c r="A97" s="41" t="s">
        <v>81</v>
      </c>
      <c r="B97" s="76" t="s">
        <v>277</v>
      </c>
      <c r="C97" s="47"/>
    </row>
    <row r="98" spans="1:3" s="26" customFormat="1" ht="18" customHeight="1">
      <c r="A98" s="41" t="s">
        <v>91</v>
      </c>
      <c r="B98" s="77" t="s">
        <v>278</v>
      </c>
      <c r="C98" s="47"/>
    </row>
    <row r="99" spans="1:3" s="26" customFormat="1" ht="18" customHeight="1">
      <c r="A99" s="41" t="s">
        <v>92</v>
      </c>
      <c r="B99" s="77" t="s">
        <v>279</v>
      </c>
      <c r="C99" s="47"/>
    </row>
    <row r="100" spans="1:3" s="26" customFormat="1" ht="18" customHeight="1">
      <c r="A100" s="41" t="s">
        <v>93</v>
      </c>
      <c r="B100" s="76" t="s">
        <v>280</v>
      </c>
      <c r="C100" s="47"/>
    </row>
    <row r="101" spans="1:3" s="26" customFormat="1" ht="18" customHeight="1">
      <c r="A101" s="41" t="s">
        <v>94</v>
      </c>
      <c r="B101" s="76" t="s">
        <v>281</v>
      </c>
      <c r="C101" s="47"/>
    </row>
    <row r="102" spans="1:3" s="26" customFormat="1" ht="18" customHeight="1">
      <c r="A102" s="41" t="s">
        <v>96</v>
      </c>
      <c r="B102" s="77" t="s">
        <v>282</v>
      </c>
      <c r="C102" s="47"/>
    </row>
    <row r="103" spans="1:3" s="26" customFormat="1" ht="18" customHeight="1">
      <c r="A103" s="78" t="s">
        <v>128</v>
      </c>
      <c r="B103" s="79" t="s">
        <v>283</v>
      </c>
      <c r="C103" s="47"/>
    </row>
    <row r="104" spans="1:3" s="26" customFormat="1" ht="18" customHeight="1">
      <c r="A104" s="41" t="s">
        <v>274</v>
      </c>
      <c r="B104" s="79" t="s">
        <v>284</v>
      </c>
      <c r="C104" s="47"/>
    </row>
    <row r="105" spans="1:3" s="26" customFormat="1" ht="18" customHeight="1" thickBot="1">
      <c r="A105" s="80" t="s">
        <v>275</v>
      </c>
      <c r="B105" s="81" t="s">
        <v>285</v>
      </c>
      <c r="C105" s="82"/>
    </row>
    <row r="106" spans="1:3" s="26" customFormat="1" ht="18" customHeight="1" thickBot="1">
      <c r="A106" s="35" t="s">
        <v>8</v>
      </c>
      <c r="B106" s="83" t="s">
        <v>379</v>
      </c>
      <c r="C106" s="37">
        <f>+C107+C109+C111</f>
        <v>1800000</v>
      </c>
    </row>
    <row r="107" spans="1:4" s="26" customFormat="1" ht="18" customHeight="1">
      <c r="A107" s="38" t="s">
        <v>82</v>
      </c>
      <c r="B107" s="73" t="s">
        <v>140</v>
      </c>
      <c r="C107" s="40">
        <v>1800000</v>
      </c>
      <c r="D107" s="264"/>
    </row>
    <row r="108" spans="1:3" s="26" customFormat="1" ht="18" customHeight="1">
      <c r="A108" s="38" t="s">
        <v>83</v>
      </c>
      <c r="B108" s="84" t="s">
        <v>289</v>
      </c>
      <c r="C108" s="40"/>
    </row>
    <row r="109" spans="1:3" s="26" customFormat="1" ht="18" customHeight="1">
      <c r="A109" s="38" t="s">
        <v>84</v>
      </c>
      <c r="B109" s="84" t="s">
        <v>129</v>
      </c>
      <c r="C109" s="43"/>
    </row>
    <row r="110" spans="1:3" s="26" customFormat="1" ht="18" customHeight="1">
      <c r="A110" s="38" t="s">
        <v>85</v>
      </c>
      <c r="B110" s="84" t="s">
        <v>290</v>
      </c>
      <c r="C110" s="85"/>
    </row>
    <row r="111" spans="1:3" s="26" customFormat="1" ht="18" customHeight="1">
      <c r="A111" s="38" t="s">
        <v>86</v>
      </c>
      <c r="B111" s="86" t="s">
        <v>143</v>
      </c>
      <c r="C111" s="85"/>
    </row>
    <row r="112" spans="1:3" s="26" customFormat="1" ht="18" customHeight="1">
      <c r="A112" s="38" t="s">
        <v>95</v>
      </c>
      <c r="B112" s="87" t="s">
        <v>376</v>
      </c>
      <c r="C112" s="85"/>
    </row>
    <row r="113" spans="1:3" s="26" customFormat="1" ht="18" customHeight="1">
      <c r="A113" s="38" t="s">
        <v>97</v>
      </c>
      <c r="B113" s="88" t="s">
        <v>295</v>
      </c>
      <c r="C113" s="85"/>
    </row>
    <row r="114" spans="1:3" s="26" customFormat="1" ht="18" customHeight="1">
      <c r="A114" s="38" t="s">
        <v>130</v>
      </c>
      <c r="B114" s="77" t="s">
        <v>279</v>
      </c>
      <c r="C114" s="85"/>
    </row>
    <row r="115" spans="1:3" s="26" customFormat="1" ht="18" customHeight="1">
      <c r="A115" s="38" t="s">
        <v>131</v>
      </c>
      <c r="B115" s="77" t="s">
        <v>294</v>
      </c>
      <c r="C115" s="85"/>
    </row>
    <row r="116" spans="1:3" s="26" customFormat="1" ht="18" customHeight="1">
      <c r="A116" s="38" t="s">
        <v>132</v>
      </c>
      <c r="B116" s="77" t="s">
        <v>293</v>
      </c>
      <c r="C116" s="85"/>
    </row>
    <row r="117" spans="1:3" s="26" customFormat="1" ht="18" customHeight="1">
      <c r="A117" s="38" t="s">
        <v>286</v>
      </c>
      <c r="B117" s="77" t="s">
        <v>282</v>
      </c>
      <c r="C117" s="85"/>
    </row>
    <row r="118" spans="1:3" s="26" customFormat="1" ht="18" customHeight="1">
      <c r="A118" s="38" t="s">
        <v>287</v>
      </c>
      <c r="B118" s="77" t="s">
        <v>292</v>
      </c>
      <c r="C118" s="85"/>
    </row>
    <row r="119" spans="1:3" s="26" customFormat="1" ht="18" customHeight="1" thickBot="1">
      <c r="A119" s="78" t="s">
        <v>288</v>
      </c>
      <c r="B119" s="77" t="s">
        <v>291</v>
      </c>
      <c r="C119" s="89"/>
    </row>
    <row r="120" spans="1:3" s="26" customFormat="1" ht="18" customHeight="1" thickBot="1">
      <c r="A120" s="35" t="s">
        <v>9</v>
      </c>
      <c r="B120" s="90" t="s">
        <v>296</v>
      </c>
      <c r="C120" s="37">
        <f>+C121+C122</f>
        <v>600000</v>
      </c>
    </row>
    <row r="121" spans="1:4" s="26" customFormat="1" ht="18" customHeight="1">
      <c r="A121" s="38" t="s">
        <v>65</v>
      </c>
      <c r="B121" s="91" t="s">
        <v>42</v>
      </c>
      <c r="C121" s="40">
        <v>600000</v>
      </c>
      <c r="D121" s="264"/>
    </row>
    <row r="122" spans="1:3" s="26" customFormat="1" ht="18" customHeight="1" thickBot="1">
      <c r="A122" s="44" t="s">
        <v>66</v>
      </c>
      <c r="B122" s="84" t="s">
        <v>43</v>
      </c>
      <c r="C122" s="47"/>
    </row>
    <row r="123" spans="1:3" s="26" customFormat="1" ht="18" customHeight="1" thickBot="1">
      <c r="A123" s="35" t="s">
        <v>10</v>
      </c>
      <c r="B123" s="90" t="s">
        <v>297</v>
      </c>
      <c r="C123" s="37">
        <f>+C90+C106+C120</f>
        <v>3538886</v>
      </c>
    </row>
    <row r="124" spans="1:3" s="26" customFormat="1" ht="18" customHeight="1" thickBot="1">
      <c r="A124" s="35" t="s">
        <v>11</v>
      </c>
      <c r="B124" s="90" t="s">
        <v>298</v>
      </c>
      <c r="C124" s="37">
        <f>+C125+C126+C127</f>
        <v>0</v>
      </c>
    </row>
    <row r="125" spans="1:3" s="26" customFormat="1" ht="18" customHeight="1">
      <c r="A125" s="38" t="s">
        <v>69</v>
      </c>
      <c r="B125" s="91" t="s">
        <v>299</v>
      </c>
      <c r="C125" s="85"/>
    </row>
    <row r="126" spans="1:3" s="26" customFormat="1" ht="18" customHeight="1">
      <c r="A126" s="38" t="s">
        <v>70</v>
      </c>
      <c r="B126" s="91" t="s">
        <v>300</v>
      </c>
      <c r="C126" s="85"/>
    </row>
    <row r="127" spans="1:3" s="26" customFormat="1" ht="18" customHeight="1" thickBot="1">
      <c r="A127" s="78" t="s">
        <v>71</v>
      </c>
      <c r="B127" s="92" t="s">
        <v>301</v>
      </c>
      <c r="C127" s="85"/>
    </row>
    <row r="128" spans="1:3" s="26" customFormat="1" ht="18" customHeight="1" thickBot="1">
      <c r="A128" s="35" t="s">
        <v>12</v>
      </c>
      <c r="B128" s="90" t="s">
        <v>361</v>
      </c>
      <c r="C128" s="37">
        <f>+C129+C130+C131+C132</f>
        <v>0</v>
      </c>
    </row>
    <row r="129" spans="1:3" s="26" customFormat="1" ht="18" customHeight="1">
      <c r="A129" s="38" t="s">
        <v>72</v>
      </c>
      <c r="B129" s="91" t="s">
        <v>302</v>
      </c>
      <c r="C129" s="85"/>
    </row>
    <row r="130" spans="1:3" s="26" customFormat="1" ht="18" customHeight="1">
      <c r="A130" s="38" t="s">
        <v>73</v>
      </c>
      <c r="B130" s="91" t="s">
        <v>303</v>
      </c>
      <c r="C130" s="85"/>
    </row>
    <row r="131" spans="1:3" s="26" customFormat="1" ht="18" customHeight="1">
      <c r="A131" s="38" t="s">
        <v>207</v>
      </c>
      <c r="B131" s="91" t="s">
        <v>304</v>
      </c>
      <c r="C131" s="85"/>
    </row>
    <row r="132" spans="1:3" s="26" customFormat="1" ht="18" customHeight="1" thickBot="1">
      <c r="A132" s="78" t="s">
        <v>208</v>
      </c>
      <c r="B132" s="92" t="s">
        <v>305</v>
      </c>
      <c r="C132" s="85"/>
    </row>
    <row r="133" spans="1:3" s="26" customFormat="1" ht="18" customHeight="1" thickBot="1">
      <c r="A133" s="35" t="s">
        <v>13</v>
      </c>
      <c r="B133" s="90" t="s">
        <v>306</v>
      </c>
      <c r="C133" s="48">
        <f>+C134+C135+C136+C137</f>
        <v>0</v>
      </c>
    </row>
    <row r="134" spans="1:3" s="26" customFormat="1" ht="18" customHeight="1">
      <c r="A134" s="38" t="s">
        <v>74</v>
      </c>
      <c r="B134" s="91" t="s">
        <v>307</v>
      </c>
      <c r="C134" s="85"/>
    </row>
    <row r="135" spans="1:3" s="26" customFormat="1" ht="18" customHeight="1">
      <c r="A135" s="38" t="s">
        <v>75</v>
      </c>
      <c r="B135" s="91" t="s">
        <v>317</v>
      </c>
      <c r="C135" s="85"/>
    </row>
    <row r="136" spans="1:3" s="26" customFormat="1" ht="18" customHeight="1">
      <c r="A136" s="38" t="s">
        <v>220</v>
      </c>
      <c r="B136" s="91" t="s">
        <v>308</v>
      </c>
      <c r="C136" s="85"/>
    </row>
    <row r="137" spans="1:3" s="26" customFormat="1" ht="18" customHeight="1" thickBot="1">
      <c r="A137" s="78" t="s">
        <v>221</v>
      </c>
      <c r="B137" s="92" t="s">
        <v>309</v>
      </c>
      <c r="C137" s="85"/>
    </row>
    <row r="138" spans="1:3" s="26" customFormat="1" ht="18" customHeight="1" thickBot="1">
      <c r="A138" s="35" t="s">
        <v>14</v>
      </c>
      <c r="B138" s="90" t="s">
        <v>310</v>
      </c>
      <c r="C138" s="93">
        <f>+C139+C140+C141+C142</f>
        <v>0</v>
      </c>
    </row>
    <row r="139" spans="1:3" s="26" customFormat="1" ht="18" customHeight="1">
      <c r="A139" s="38" t="s">
        <v>123</v>
      </c>
      <c r="B139" s="91" t="s">
        <v>311</v>
      </c>
      <c r="C139" s="85"/>
    </row>
    <row r="140" spans="1:3" s="26" customFormat="1" ht="18" customHeight="1">
      <c r="A140" s="38" t="s">
        <v>124</v>
      </c>
      <c r="B140" s="91" t="s">
        <v>312</v>
      </c>
      <c r="C140" s="85"/>
    </row>
    <row r="141" spans="1:3" s="26" customFormat="1" ht="18" customHeight="1">
      <c r="A141" s="38" t="s">
        <v>142</v>
      </c>
      <c r="B141" s="91" t="s">
        <v>313</v>
      </c>
      <c r="C141" s="85"/>
    </row>
    <row r="142" spans="1:3" s="26" customFormat="1" ht="18" customHeight="1" thickBot="1">
      <c r="A142" s="38" t="s">
        <v>223</v>
      </c>
      <c r="B142" s="91" t="s">
        <v>314</v>
      </c>
      <c r="C142" s="85"/>
    </row>
    <row r="143" spans="1:9" s="26" customFormat="1" ht="18" customHeight="1" thickBot="1">
      <c r="A143" s="35" t="s">
        <v>15</v>
      </c>
      <c r="B143" s="90" t="s">
        <v>315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316</v>
      </c>
      <c r="C144" s="94">
        <f>+C123+C143</f>
        <v>3538886</v>
      </c>
    </row>
    <row r="145" s="26" customFormat="1" ht="18" customHeight="1">
      <c r="C145" s="99"/>
    </row>
    <row r="146" spans="1:3" s="26" customFormat="1" ht="18" customHeight="1">
      <c r="A146" s="268" t="s">
        <v>318</v>
      </c>
      <c r="B146" s="268"/>
      <c r="C146" s="268"/>
    </row>
    <row r="147" spans="1:3" s="26" customFormat="1" ht="18" customHeight="1" thickBot="1">
      <c r="A147" s="265" t="s">
        <v>105</v>
      </c>
      <c r="B147" s="265"/>
      <c r="C147" s="27" t="s">
        <v>141</v>
      </c>
    </row>
    <row r="148" spans="1:4" s="26" customFormat="1" ht="18" customHeight="1" thickBot="1">
      <c r="A148" s="35">
        <v>1</v>
      </c>
      <c r="B148" s="83" t="s">
        <v>319</v>
      </c>
      <c r="C148" s="37">
        <f>+C60-C123</f>
        <v>-2756886</v>
      </c>
      <c r="D148" s="100"/>
    </row>
    <row r="149" spans="1:3" s="26" customFormat="1" ht="18" customHeight="1" thickBot="1">
      <c r="A149" s="35" t="s">
        <v>8</v>
      </c>
      <c r="B149" s="83" t="s">
        <v>320</v>
      </c>
      <c r="C149" s="37">
        <f>+C83-C143</f>
        <v>2756886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Német Nemzetiségi Önkormányzat
2017. ÉVI KÖLTSÉGVETÉSÉNEK ÖSSZEVONT MÉRLEGE&amp;10
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18">
      <selection activeCell="C122" sqref="C122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103</v>
      </c>
      <c r="B2" s="265"/>
      <c r="C2" s="27" t="s">
        <v>409</v>
      </c>
    </row>
    <row r="3" spans="1:3" s="26" customFormat="1" ht="18" customHeight="1" thickBot="1">
      <c r="A3" s="28" t="s">
        <v>51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3" s="34" customFormat="1" ht="18" customHeight="1" thickBot="1">
      <c r="A5" s="35" t="s">
        <v>7</v>
      </c>
      <c r="B5" s="36" t="s">
        <v>163</v>
      </c>
      <c r="C5" s="37">
        <f>+C6+C7+C8+C9+C10+C11</f>
        <v>0</v>
      </c>
    </row>
    <row r="6" spans="1:3" s="34" customFormat="1" ht="18" customHeight="1">
      <c r="A6" s="38" t="s">
        <v>76</v>
      </c>
      <c r="B6" s="39" t="s">
        <v>164</v>
      </c>
      <c r="C6" s="40"/>
    </row>
    <row r="7" spans="1:3" s="34" customFormat="1" ht="18" customHeight="1">
      <c r="A7" s="41" t="s">
        <v>77</v>
      </c>
      <c r="B7" s="42" t="s">
        <v>165</v>
      </c>
      <c r="C7" s="43"/>
    </row>
    <row r="8" spans="1:3" s="34" customFormat="1" ht="18" customHeight="1">
      <c r="A8" s="41" t="s">
        <v>78</v>
      </c>
      <c r="B8" s="42" t="s">
        <v>166</v>
      </c>
      <c r="C8" s="43"/>
    </row>
    <row r="9" spans="1:3" s="34" customFormat="1" ht="18" customHeight="1">
      <c r="A9" s="41" t="s">
        <v>79</v>
      </c>
      <c r="B9" s="42" t="s">
        <v>167</v>
      </c>
      <c r="C9" s="43"/>
    </row>
    <row r="10" spans="1:3" s="34" customFormat="1" ht="18" customHeight="1">
      <c r="A10" s="41" t="s">
        <v>99</v>
      </c>
      <c r="B10" s="42" t="s">
        <v>168</v>
      </c>
      <c r="C10" s="43"/>
    </row>
    <row r="11" spans="1:3" s="34" customFormat="1" ht="18" customHeight="1" thickBot="1">
      <c r="A11" s="44" t="s">
        <v>80</v>
      </c>
      <c r="B11" s="45" t="s">
        <v>169</v>
      </c>
      <c r="C11" s="43"/>
    </row>
    <row r="12" spans="1:3" s="34" customFormat="1" ht="18" customHeight="1" thickBot="1">
      <c r="A12" s="35" t="s">
        <v>8</v>
      </c>
      <c r="B12" s="46" t="s">
        <v>170</v>
      </c>
      <c r="C12" s="37">
        <f>+C13+C14+C15+C16+C17</f>
        <v>782000</v>
      </c>
    </row>
    <row r="13" spans="1:3" s="34" customFormat="1" ht="18" customHeight="1">
      <c r="A13" s="38" t="s">
        <v>82</v>
      </c>
      <c r="B13" s="39" t="s">
        <v>171</v>
      </c>
      <c r="C13" s="40"/>
    </row>
    <row r="14" spans="1:3" s="34" customFormat="1" ht="18" customHeight="1">
      <c r="A14" s="41" t="s">
        <v>83</v>
      </c>
      <c r="B14" s="42" t="s">
        <v>172</v>
      </c>
      <c r="C14" s="43"/>
    </row>
    <row r="15" spans="1:3" s="34" customFormat="1" ht="18" customHeight="1">
      <c r="A15" s="41" t="s">
        <v>84</v>
      </c>
      <c r="B15" s="42" t="s">
        <v>370</v>
      </c>
      <c r="C15" s="43"/>
    </row>
    <row r="16" spans="1:3" s="34" customFormat="1" ht="18" customHeight="1">
      <c r="A16" s="41" t="s">
        <v>85</v>
      </c>
      <c r="B16" s="42" t="s">
        <v>371</v>
      </c>
      <c r="C16" s="43"/>
    </row>
    <row r="17" spans="1:3" s="34" customFormat="1" ht="18" customHeight="1">
      <c r="A17" s="41" t="s">
        <v>86</v>
      </c>
      <c r="B17" s="42" t="s">
        <v>173</v>
      </c>
      <c r="C17" s="43">
        <v>782000</v>
      </c>
    </row>
    <row r="18" spans="1:3" s="34" customFormat="1" ht="18" customHeight="1" thickBot="1">
      <c r="A18" s="44" t="s">
        <v>95</v>
      </c>
      <c r="B18" s="45" t="s">
        <v>174</v>
      </c>
      <c r="C18" s="47"/>
    </row>
    <row r="19" spans="1:3" s="34" customFormat="1" ht="18" customHeight="1" thickBot="1">
      <c r="A19" s="35" t="s">
        <v>9</v>
      </c>
      <c r="B19" s="36" t="s">
        <v>175</v>
      </c>
      <c r="C19" s="37">
        <f>+C20+C21+C22+C23+C24</f>
        <v>0</v>
      </c>
    </row>
    <row r="20" spans="1:3" s="34" customFormat="1" ht="18" customHeight="1">
      <c r="A20" s="38" t="s">
        <v>65</v>
      </c>
      <c r="B20" s="39" t="s">
        <v>176</v>
      </c>
      <c r="C20" s="40"/>
    </row>
    <row r="21" spans="1:3" s="34" customFormat="1" ht="18" customHeight="1">
      <c r="A21" s="41" t="s">
        <v>66</v>
      </c>
      <c r="B21" s="42" t="s">
        <v>177</v>
      </c>
      <c r="C21" s="43"/>
    </row>
    <row r="22" spans="1:3" s="34" customFormat="1" ht="18" customHeight="1">
      <c r="A22" s="41" t="s">
        <v>67</v>
      </c>
      <c r="B22" s="42" t="s">
        <v>372</v>
      </c>
      <c r="C22" s="43"/>
    </row>
    <row r="23" spans="1:3" s="34" customFormat="1" ht="18" customHeight="1">
      <c r="A23" s="41" t="s">
        <v>68</v>
      </c>
      <c r="B23" s="42" t="s">
        <v>373</v>
      </c>
      <c r="C23" s="43"/>
    </row>
    <row r="24" spans="1:3" s="34" customFormat="1" ht="18" customHeight="1">
      <c r="A24" s="41" t="s">
        <v>113</v>
      </c>
      <c r="B24" s="42" t="s">
        <v>178</v>
      </c>
      <c r="C24" s="43"/>
    </row>
    <row r="25" spans="1:3" s="34" customFormat="1" ht="18" customHeight="1" thickBot="1">
      <c r="A25" s="44" t="s">
        <v>114</v>
      </c>
      <c r="B25" s="45" t="s">
        <v>179</v>
      </c>
      <c r="C25" s="47"/>
    </row>
    <row r="26" spans="1:3" s="34" customFormat="1" ht="18" customHeight="1" thickBot="1">
      <c r="A26" s="35" t="s">
        <v>115</v>
      </c>
      <c r="B26" s="36" t="s">
        <v>180</v>
      </c>
      <c r="C26" s="48">
        <f>+C27+C30+C31+C32</f>
        <v>0</v>
      </c>
    </row>
    <row r="27" spans="1:3" s="34" customFormat="1" ht="18" customHeight="1">
      <c r="A27" s="38" t="s">
        <v>181</v>
      </c>
      <c r="B27" s="39" t="s">
        <v>187</v>
      </c>
      <c r="C27" s="49"/>
    </row>
    <row r="28" spans="1:3" s="34" customFormat="1" ht="18" customHeight="1">
      <c r="A28" s="41" t="s">
        <v>182</v>
      </c>
      <c r="B28" s="42" t="s">
        <v>188</v>
      </c>
      <c r="C28" s="43"/>
    </row>
    <row r="29" spans="1:3" s="34" customFormat="1" ht="18" customHeight="1">
      <c r="A29" s="41" t="s">
        <v>183</v>
      </c>
      <c r="B29" s="42" t="s">
        <v>189</v>
      </c>
      <c r="C29" s="43"/>
    </row>
    <row r="30" spans="1:3" s="34" customFormat="1" ht="18" customHeight="1">
      <c r="A30" s="41" t="s">
        <v>184</v>
      </c>
      <c r="B30" s="42" t="s">
        <v>190</v>
      </c>
      <c r="C30" s="43"/>
    </row>
    <row r="31" spans="1:3" s="34" customFormat="1" ht="18" customHeight="1">
      <c r="A31" s="41" t="s">
        <v>185</v>
      </c>
      <c r="B31" s="42" t="s">
        <v>191</v>
      </c>
      <c r="C31" s="43"/>
    </row>
    <row r="32" spans="1:3" s="34" customFormat="1" ht="18" customHeight="1" thickBot="1">
      <c r="A32" s="44" t="s">
        <v>186</v>
      </c>
      <c r="B32" s="45" t="s">
        <v>192</v>
      </c>
      <c r="C32" s="47"/>
    </row>
    <row r="33" spans="1:3" s="34" customFormat="1" ht="18" customHeight="1" thickBot="1">
      <c r="A33" s="35" t="s">
        <v>11</v>
      </c>
      <c r="B33" s="36" t="s">
        <v>193</v>
      </c>
      <c r="C33" s="37">
        <f>SUM(C34:C43)</f>
        <v>0</v>
      </c>
    </row>
    <row r="34" spans="1:3" s="34" customFormat="1" ht="18" customHeight="1">
      <c r="A34" s="38" t="s">
        <v>69</v>
      </c>
      <c r="B34" s="39" t="s">
        <v>196</v>
      </c>
      <c r="C34" s="40"/>
    </row>
    <row r="35" spans="1:3" s="34" customFormat="1" ht="18" customHeight="1">
      <c r="A35" s="41" t="s">
        <v>70</v>
      </c>
      <c r="B35" s="42" t="s">
        <v>197</v>
      </c>
      <c r="C35" s="43">
        <v>0</v>
      </c>
    </row>
    <row r="36" spans="1:3" s="34" customFormat="1" ht="18" customHeight="1">
      <c r="A36" s="41" t="s">
        <v>71</v>
      </c>
      <c r="B36" s="42" t="s">
        <v>198</v>
      </c>
      <c r="C36" s="43"/>
    </row>
    <row r="37" spans="1:3" s="34" customFormat="1" ht="18" customHeight="1">
      <c r="A37" s="41" t="s">
        <v>117</v>
      </c>
      <c r="B37" s="42" t="s">
        <v>199</v>
      </c>
      <c r="C37" s="43"/>
    </row>
    <row r="38" spans="1:3" s="34" customFormat="1" ht="18" customHeight="1">
      <c r="A38" s="41" t="s">
        <v>118</v>
      </c>
      <c r="B38" s="42" t="s">
        <v>200</v>
      </c>
      <c r="C38" s="43"/>
    </row>
    <row r="39" spans="1:3" s="34" customFormat="1" ht="18" customHeight="1">
      <c r="A39" s="41" t="s">
        <v>119</v>
      </c>
      <c r="B39" s="42" t="s">
        <v>201</v>
      </c>
      <c r="C39" s="43"/>
    </row>
    <row r="40" spans="1:3" s="34" customFormat="1" ht="18" customHeight="1">
      <c r="A40" s="41" t="s">
        <v>120</v>
      </c>
      <c r="B40" s="42" t="s">
        <v>202</v>
      </c>
      <c r="C40" s="43"/>
    </row>
    <row r="41" spans="1:3" s="34" customFormat="1" ht="18" customHeight="1">
      <c r="A41" s="41" t="s">
        <v>121</v>
      </c>
      <c r="B41" s="42" t="s">
        <v>203</v>
      </c>
      <c r="C41" s="43"/>
    </row>
    <row r="42" spans="1:3" s="34" customFormat="1" ht="18" customHeight="1">
      <c r="A42" s="41" t="s">
        <v>194</v>
      </c>
      <c r="B42" s="42" t="s">
        <v>204</v>
      </c>
      <c r="C42" s="50"/>
    </row>
    <row r="43" spans="1:3" s="34" customFormat="1" ht="18" customHeight="1" thickBot="1">
      <c r="A43" s="44" t="s">
        <v>195</v>
      </c>
      <c r="B43" s="45" t="s">
        <v>205</v>
      </c>
      <c r="C43" s="51"/>
    </row>
    <row r="44" spans="1:3" s="34" customFormat="1" ht="18" customHeight="1" thickBot="1">
      <c r="A44" s="35" t="s">
        <v>12</v>
      </c>
      <c r="B44" s="36" t="s">
        <v>206</v>
      </c>
      <c r="C44" s="37">
        <f>SUM(C45:C49)</f>
        <v>0</v>
      </c>
    </row>
    <row r="45" spans="1:3" s="34" customFormat="1" ht="18" customHeight="1">
      <c r="A45" s="38" t="s">
        <v>72</v>
      </c>
      <c r="B45" s="39" t="s">
        <v>210</v>
      </c>
      <c r="C45" s="52"/>
    </row>
    <row r="46" spans="1:3" s="34" customFormat="1" ht="18" customHeight="1">
      <c r="A46" s="41" t="s">
        <v>73</v>
      </c>
      <c r="B46" s="42" t="s">
        <v>211</v>
      </c>
      <c r="C46" s="50"/>
    </row>
    <row r="47" spans="1:3" s="34" customFormat="1" ht="18" customHeight="1">
      <c r="A47" s="41" t="s">
        <v>207</v>
      </c>
      <c r="B47" s="42" t="s">
        <v>212</v>
      </c>
      <c r="C47" s="50"/>
    </row>
    <row r="48" spans="1:3" s="34" customFormat="1" ht="18" customHeight="1">
      <c r="A48" s="41" t="s">
        <v>208</v>
      </c>
      <c r="B48" s="42" t="s">
        <v>213</v>
      </c>
      <c r="C48" s="50"/>
    </row>
    <row r="49" spans="1:3" s="34" customFormat="1" ht="18" customHeight="1" thickBot="1">
      <c r="A49" s="44" t="s">
        <v>209</v>
      </c>
      <c r="B49" s="45" t="s">
        <v>214</v>
      </c>
      <c r="C49" s="51"/>
    </row>
    <row r="50" spans="1:3" s="34" customFormat="1" ht="18" customHeight="1" thickBot="1">
      <c r="A50" s="35" t="s">
        <v>122</v>
      </c>
      <c r="B50" s="36" t="s">
        <v>215</v>
      </c>
      <c r="C50" s="37">
        <f>SUM(C51:C53)</f>
        <v>0</v>
      </c>
    </row>
    <row r="51" spans="1:3" s="34" customFormat="1" ht="18" customHeight="1">
      <c r="A51" s="38" t="s">
        <v>74</v>
      </c>
      <c r="B51" s="39" t="s">
        <v>216</v>
      </c>
      <c r="C51" s="40"/>
    </row>
    <row r="52" spans="1:3" s="34" customFormat="1" ht="18" customHeight="1">
      <c r="A52" s="41" t="s">
        <v>75</v>
      </c>
      <c r="B52" s="42" t="s">
        <v>374</v>
      </c>
      <c r="C52" s="43"/>
    </row>
    <row r="53" spans="1:3" s="34" customFormat="1" ht="18" customHeight="1">
      <c r="A53" s="41" t="s">
        <v>220</v>
      </c>
      <c r="B53" s="42" t="s">
        <v>218</v>
      </c>
      <c r="C53" s="43"/>
    </row>
    <row r="54" spans="1:3" s="34" customFormat="1" ht="18" customHeight="1" thickBot="1">
      <c r="A54" s="44" t="s">
        <v>221</v>
      </c>
      <c r="B54" s="45" t="s">
        <v>219</v>
      </c>
      <c r="C54" s="47"/>
    </row>
    <row r="55" spans="1:3" s="34" customFormat="1" ht="18" customHeight="1" thickBot="1">
      <c r="A55" s="35" t="s">
        <v>14</v>
      </c>
      <c r="B55" s="46" t="s">
        <v>222</v>
      </c>
      <c r="C55" s="37">
        <f>SUM(C56:C58)</f>
        <v>0</v>
      </c>
    </row>
    <row r="56" spans="1:3" s="34" customFormat="1" ht="18" customHeight="1">
      <c r="A56" s="38" t="s">
        <v>123</v>
      </c>
      <c r="B56" s="39" t="s">
        <v>224</v>
      </c>
      <c r="C56" s="50"/>
    </row>
    <row r="57" spans="1:3" s="34" customFormat="1" ht="18" customHeight="1">
      <c r="A57" s="41" t="s">
        <v>124</v>
      </c>
      <c r="B57" s="42" t="s">
        <v>375</v>
      </c>
      <c r="C57" s="50"/>
    </row>
    <row r="58" spans="1:3" s="34" customFormat="1" ht="18" customHeight="1">
      <c r="A58" s="41" t="s">
        <v>142</v>
      </c>
      <c r="B58" s="42" t="s">
        <v>225</v>
      </c>
      <c r="C58" s="50"/>
    </row>
    <row r="59" spans="1:3" s="34" customFormat="1" ht="18" customHeight="1" thickBot="1">
      <c r="A59" s="44" t="s">
        <v>223</v>
      </c>
      <c r="B59" s="45" t="s">
        <v>226</v>
      </c>
      <c r="C59" s="50"/>
    </row>
    <row r="60" spans="1:3" s="34" customFormat="1" ht="18" customHeight="1" thickBot="1">
      <c r="A60" s="35" t="s">
        <v>15</v>
      </c>
      <c r="B60" s="36" t="s">
        <v>227</v>
      </c>
      <c r="C60" s="48">
        <f>+C5+C12+C19+C26+C33+C44+C50+C55</f>
        <v>782000</v>
      </c>
    </row>
    <row r="61" spans="1:3" s="34" customFormat="1" ht="18" customHeight="1" thickBot="1">
      <c r="A61" s="53" t="s">
        <v>228</v>
      </c>
      <c r="B61" s="46" t="s">
        <v>229</v>
      </c>
      <c r="C61" s="37">
        <f>SUM(C62:C64)</f>
        <v>0</v>
      </c>
    </row>
    <row r="62" spans="1:3" s="34" customFormat="1" ht="18" customHeight="1">
      <c r="A62" s="38" t="s">
        <v>262</v>
      </c>
      <c r="B62" s="39" t="s">
        <v>230</v>
      </c>
      <c r="C62" s="50"/>
    </row>
    <row r="63" spans="1:3" s="34" customFormat="1" ht="18" customHeight="1">
      <c r="A63" s="41" t="s">
        <v>271</v>
      </c>
      <c r="B63" s="42" t="s">
        <v>231</v>
      </c>
      <c r="C63" s="50"/>
    </row>
    <row r="64" spans="1:3" s="34" customFormat="1" ht="18" customHeight="1" thickBot="1">
      <c r="A64" s="44" t="s">
        <v>272</v>
      </c>
      <c r="B64" s="54" t="s">
        <v>232</v>
      </c>
      <c r="C64" s="50"/>
    </row>
    <row r="65" spans="1:3" s="34" customFormat="1" ht="18" customHeight="1" thickBot="1">
      <c r="A65" s="53" t="s">
        <v>233</v>
      </c>
      <c r="B65" s="46" t="s">
        <v>234</v>
      </c>
      <c r="C65" s="37">
        <f>SUM(C66:C69)</f>
        <v>0</v>
      </c>
    </row>
    <row r="66" spans="1:3" s="34" customFormat="1" ht="18" customHeight="1">
      <c r="A66" s="38" t="s">
        <v>100</v>
      </c>
      <c r="B66" s="39" t="s">
        <v>235</v>
      </c>
      <c r="C66" s="50"/>
    </row>
    <row r="67" spans="1:3" s="34" customFormat="1" ht="18" customHeight="1">
      <c r="A67" s="41" t="s">
        <v>101</v>
      </c>
      <c r="B67" s="42" t="s">
        <v>236</v>
      </c>
      <c r="C67" s="50"/>
    </row>
    <row r="68" spans="1:3" s="34" customFormat="1" ht="18" customHeight="1">
      <c r="A68" s="41" t="s">
        <v>263</v>
      </c>
      <c r="B68" s="42" t="s">
        <v>237</v>
      </c>
      <c r="C68" s="50"/>
    </row>
    <row r="69" spans="1:3" s="34" customFormat="1" ht="18" customHeight="1" thickBot="1">
      <c r="A69" s="44" t="s">
        <v>264</v>
      </c>
      <c r="B69" s="45" t="s">
        <v>238</v>
      </c>
      <c r="C69" s="50"/>
    </row>
    <row r="70" spans="1:3" s="34" customFormat="1" ht="18" customHeight="1" thickBot="1">
      <c r="A70" s="53" t="s">
        <v>239</v>
      </c>
      <c r="B70" s="46" t="s">
        <v>240</v>
      </c>
      <c r="C70" s="37">
        <f>SUM(C71:C72)</f>
        <v>2756886</v>
      </c>
    </row>
    <row r="71" spans="1:3" s="34" customFormat="1" ht="18" customHeight="1">
      <c r="A71" s="38" t="s">
        <v>265</v>
      </c>
      <c r="B71" s="39" t="s">
        <v>241</v>
      </c>
      <c r="C71" s="50">
        <v>2756886</v>
      </c>
    </row>
    <row r="72" spans="1:3" s="34" customFormat="1" ht="18" customHeight="1" thickBot="1">
      <c r="A72" s="44" t="s">
        <v>266</v>
      </c>
      <c r="B72" s="45" t="s">
        <v>242</v>
      </c>
      <c r="C72" s="50"/>
    </row>
    <row r="73" spans="1:3" s="34" customFormat="1" ht="18" customHeight="1" thickBot="1">
      <c r="A73" s="53" t="s">
        <v>243</v>
      </c>
      <c r="B73" s="46" t="s">
        <v>244</v>
      </c>
      <c r="C73" s="37">
        <f>SUM(C74:C76)</f>
        <v>0</v>
      </c>
    </row>
    <row r="74" spans="1:3" s="34" customFormat="1" ht="18" customHeight="1">
      <c r="A74" s="38" t="s">
        <v>267</v>
      </c>
      <c r="B74" s="39" t="s">
        <v>245</v>
      </c>
      <c r="C74" s="50"/>
    </row>
    <row r="75" spans="1:3" s="34" customFormat="1" ht="18" customHeight="1">
      <c r="A75" s="41" t="s">
        <v>268</v>
      </c>
      <c r="B75" s="42" t="s">
        <v>246</v>
      </c>
      <c r="C75" s="50"/>
    </row>
    <row r="76" spans="1:3" s="34" customFormat="1" ht="18" customHeight="1" thickBot="1">
      <c r="A76" s="44" t="s">
        <v>269</v>
      </c>
      <c r="B76" s="45" t="s">
        <v>247</v>
      </c>
      <c r="C76" s="50"/>
    </row>
    <row r="77" spans="1:3" s="34" customFormat="1" ht="18" customHeight="1" thickBot="1">
      <c r="A77" s="53" t="s">
        <v>248</v>
      </c>
      <c r="B77" s="46" t="s">
        <v>270</v>
      </c>
      <c r="C77" s="37">
        <f>SUM(C78:C81)</f>
        <v>0</v>
      </c>
    </row>
    <row r="78" spans="1:3" s="34" customFormat="1" ht="18" customHeight="1">
      <c r="A78" s="55" t="s">
        <v>249</v>
      </c>
      <c r="B78" s="39" t="s">
        <v>250</v>
      </c>
      <c r="C78" s="50"/>
    </row>
    <row r="79" spans="1:3" s="34" customFormat="1" ht="18" customHeight="1">
      <c r="A79" s="56" t="s">
        <v>251</v>
      </c>
      <c r="B79" s="42" t="s">
        <v>252</v>
      </c>
      <c r="C79" s="50"/>
    </row>
    <row r="80" spans="1:3" s="34" customFormat="1" ht="18" customHeight="1">
      <c r="A80" s="56" t="s">
        <v>253</v>
      </c>
      <c r="B80" s="42" t="s">
        <v>254</v>
      </c>
      <c r="C80" s="50"/>
    </row>
    <row r="81" spans="1:3" s="34" customFormat="1" ht="18" customHeight="1" thickBot="1">
      <c r="A81" s="57" t="s">
        <v>255</v>
      </c>
      <c r="B81" s="45" t="s">
        <v>256</v>
      </c>
      <c r="C81" s="50"/>
    </row>
    <row r="82" spans="1:3" s="34" customFormat="1" ht="18" customHeight="1" thickBot="1">
      <c r="A82" s="53" t="s">
        <v>257</v>
      </c>
      <c r="B82" s="46" t="s">
        <v>258</v>
      </c>
      <c r="C82" s="58"/>
    </row>
    <row r="83" spans="1:3" s="34" customFormat="1" ht="18" customHeight="1" thickBot="1">
      <c r="A83" s="53" t="s">
        <v>259</v>
      </c>
      <c r="B83" s="59" t="s">
        <v>260</v>
      </c>
      <c r="C83" s="48">
        <f>+C61+C65+C70+C73+C77+C82</f>
        <v>2756886</v>
      </c>
    </row>
    <row r="84" spans="1:3" s="34" customFormat="1" ht="18" customHeight="1" thickBot="1">
      <c r="A84" s="60" t="s">
        <v>273</v>
      </c>
      <c r="B84" s="61" t="s">
        <v>261</v>
      </c>
      <c r="C84" s="48">
        <f>+C60+C83</f>
        <v>3538886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 t="s">
        <v>104</v>
      </c>
      <c r="B87" s="267"/>
      <c r="C87" s="65" t="s">
        <v>141</v>
      </c>
    </row>
    <row r="88" spans="1:3" s="26" customFormat="1" ht="18" customHeight="1" thickBot="1">
      <c r="A88" s="28" t="s">
        <v>51</v>
      </c>
      <c r="B88" s="29" t="s">
        <v>36</v>
      </c>
      <c r="C88" s="30">
        <v>2016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378</v>
      </c>
      <c r="C90" s="69">
        <f>SUM(C91:C95)</f>
        <v>1138886</v>
      </c>
    </row>
    <row r="91" spans="1:3" s="26" customFormat="1" ht="18" customHeight="1">
      <c r="A91" s="70" t="s">
        <v>76</v>
      </c>
      <c r="B91" s="71" t="s">
        <v>37</v>
      </c>
      <c r="C91" s="72"/>
    </row>
    <row r="92" spans="1:3" s="26" customFormat="1" ht="18" customHeight="1">
      <c r="A92" s="41" t="s">
        <v>77</v>
      </c>
      <c r="B92" s="73" t="s">
        <v>125</v>
      </c>
      <c r="C92" s="43"/>
    </row>
    <row r="93" spans="1:3" s="26" customFormat="1" ht="18" customHeight="1">
      <c r="A93" s="41" t="s">
        <v>78</v>
      </c>
      <c r="B93" s="73" t="s">
        <v>98</v>
      </c>
      <c r="C93" s="47">
        <v>1138886</v>
      </c>
    </row>
    <row r="94" spans="1:3" s="26" customFormat="1" ht="18" customHeight="1">
      <c r="A94" s="41" t="s">
        <v>79</v>
      </c>
      <c r="B94" s="74" t="s">
        <v>126</v>
      </c>
      <c r="C94" s="47"/>
    </row>
    <row r="95" spans="1:3" s="26" customFormat="1" ht="18" customHeight="1">
      <c r="A95" s="41" t="s">
        <v>90</v>
      </c>
      <c r="B95" s="75" t="s">
        <v>127</v>
      </c>
      <c r="C95" s="47"/>
    </row>
    <row r="96" spans="1:3" s="26" customFormat="1" ht="18" customHeight="1">
      <c r="A96" s="41" t="s">
        <v>80</v>
      </c>
      <c r="B96" s="73" t="s">
        <v>276</v>
      </c>
      <c r="C96" s="47"/>
    </row>
    <row r="97" spans="1:3" s="26" customFormat="1" ht="18" customHeight="1">
      <c r="A97" s="41" t="s">
        <v>81</v>
      </c>
      <c r="B97" s="76" t="s">
        <v>277</v>
      </c>
      <c r="C97" s="47"/>
    </row>
    <row r="98" spans="1:3" s="26" customFormat="1" ht="18" customHeight="1">
      <c r="A98" s="41" t="s">
        <v>91</v>
      </c>
      <c r="B98" s="77" t="s">
        <v>278</v>
      </c>
      <c r="C98" s="47"/>
    </row>
    <row r="99" spans="1:3" s="26" customFormat="1" ht="18" customHeight="1">
      <c r="A99" s="41" t="s">
        <v>92</v>
      </c>
      <c r="B99" s="77" t="s">
        <v>279</v>
      </c>
      <c r="C99" s="47"/>
    </row>
    <row r="100" spans="1:3" s="26" customFormat="1" ht="18" customHeight="1">
      <c r="A100" s="41" t="s">
        <v>93</v>
      </c>
      <c r="B100" s="76" t="s">
        <v>280</v>
      </c>
      <c r="C100" s="47"/>
    </row>
    <row r="101" spans="1:3" s="26" customFormat="1" ht="18" customHeight="1">
      <c r="A101" s="41" t="s">
        <v>94</v>
      </c>
      <c r="B101" s="76" t="s">
        <v>281</v>
      </c>
      <c r="C101" s="47"/>
    </row>
    <row r="102" spans="1:3" s="26" customFormat="1" ht="18" customHeight="1">
      <c r="A102" s="41" t="s">
        <v>96</v>
      </c>
      <c r="B102" s="77" t="s">
        <v>282</v>
      </c>
      <c r="C102" s="47"/>
    </row>
    <row r="103" spans="1:3" s="26" customFormat="1" ht="18" customHeight="1">
      <c r="A103" s="78" t="s">
        <v>128</v>
      </c>
      <c r="B103" s="79" t="s">
        <v>283</v>
      </c>
      <c r="C103" s="47"/>
    </row>
    <row r="104" spans="1:3" s="26" customFormat="1" ht="18" customHeight="1">
      <c r="A104" s="41" t="s">
        <v>274</v>
      </c>
      <c r="B104" s="79" t="s">
        <v>284</v>
      </c>
      <c r="C104" s="47"/>
    </row>
    <row r="105" spans="1:3" s="26" customFormat="1" ht="18" customHeight="1" thickBot="1">
      <c r="A105" s="80" t="s">
        <v>275</v>
      </c>
      <c r="B105" s="81" t="s">
        <v>285</v>
      </c>
      <c r="C105" s="82"/>
    </row>
    <row r="106" spans="1:3" s="26" customFormat="1" ht="18" customHeight="1" thickBot="1">
      <c r="A106" s="35" t="s">
        <v>8</v>
      </c>
      <c r="B106" s="83" t="s">
        <v>379</v>
      </c>
      <c r="C106" s="37">
        <f>+C107+C109+C111</f>
        <v>1800000</v>
      </c>
    </row>
    <row r="107" spans="1:3" s="26" customFormat="1" ht="18" customHeight="1">
      <c r="A107" s="38" t="s">
        <v>82</v>
      </c>
      <c r="B107" s="73" t="s">
        <v>140</v>
      </c>
      <c r="C107" s="40">
        <v>1800000</v>
      </c>
    </row>
    <row r="108" spans="1:3" s="26" customFormat="1" ht="18" customHeight="1">
      <c r="A108" s="38" t="s">
        <v>83</v>
      </c>
      <c r="B108" s="84" t="s">
        <v>289</v>
      </c>
      <c r="C108" s="40"/>
    </row>
    <row r="109" spans="1:3" s="26" customFormat="1" ht="18" customHeight="1">
      <c r="A109" s="38" t="s">
        <v>84</v>
      </c>
      <c r="B109" s="84" t="s">
        <v>129</v>
      </c>
      <c r="C109" s="43"/>
    </row>
    <row r="110" spans="1:3" s="26" customFormat="1" ht="18" customHeight="1">
      <c r="A110" s="38" t="s">
        <v>85</v>
      </c>
      <c r="B110" s="84" t="s">
        <v>290</v>
      </c>
      <c r="C110" s="85"/>
    </row>
    <row r="111" spans="1:3" s="26" customFormat="1" ht="18" customHeight="1">
      <c r="A111" s="38" t="s">
        <v>86</v>
      </c>
      <c r="B111" s="86" t="s">
        <v>143</v>
      </c>
      <c r="C111" s="85"/>
    </row>
    <row r="112" spans="1:3" s="26" customFormat="1" ht="18" customHeight="1">
      <c r="A112" s="38" t="s">
        <v>95</v>
      </c>
      <c r="B112" s="87" t="s">
        <v>376</v>
      </c>
      <c r="C112" s="85"/>
    </row>
    <row r="113" spans="1:3" s="26" customFormat="1" ht="18" customHeight="1">
      <c r="A113" s="38" t="s">
        <v>97</v>
      </c>
      <c r="B113" s="88" t="s">
        <v>295</v>
      </c>
      <c r="C113" s="85"/>
    </row>
    <row r="114" spans="1:3" s="26" customFormat="1" ht="18" customHeight="1">
      <c r="A114" s="38" t="s">
        <v>130</v>
      </c>
      <c r="B114" s="77" t="s">
        <v>279</v>
      </c>
      <c r="C114" s="85"/>
    </row>
    <row r="115" spans="1:3" s="26" customFormat="1" ht="18" customHeight="1">
      <c r="A115" s="38" t="s">
        <v>131</v>
      </c>
      <c r="B115" s="77" t="s">
        <v>294</v>
      </c>
      <c r="C115" s="85"/>
    </row>
    <row r="116" spans="1:3" s="26" customFormat="1" ht="18" customHeight="1">
      <c r="A116" s="38" t="s">
        <v>132</v>
      </c>
      <c r="B116" s="77" t="s">
        <v>293</v>
      </c>
      <c r="C116" s="85"/>
    </row>
    <row r="117" spans="1:3" s="26" customFormat="1" ht="18" customHeight="1">
      <c r="A117" s="38" t="s">
        <v>286</v>
      </c>
      <c r="B117" s="77" t="s">
        <v>282</v>
      </c>
      <c r="C117" s="85"/>
    </row>
    <row r="118" spans="1:3" s="26" customFormat="1" ht="18" customHeight="1">
      <c r="A118" s="38" t="s">
        <v>287</v>
      </c>
      <c r="B118" s="77" t="s">
        <v>292</v>
      </c>
      <c r="C118" s="85"/>
    </row>
    <row r="119" spans="1:3" s="26" customFormat="1" ht="18" customHeight="1" thickBot="1">
      <c r="A119" s="78" t="s">
        <v>288</v>
      </c>
      <c r="B119" s="77" t="s">
        <v>291</v>
      </c>
      <c r="C119" s="89"/>
    </row>
    <row r="120" spans="1:3" s="26" customFormat="1" ht="18" customHeight="1" thickBot="1">
      <c r="A120" s="35" t="s">
        <v>9</v>
      </c>
      <c r="B120" s="90" t="s">
        <v>296</v>
      </c>
      <c r="C120" s="37">
        <f>+C121+C122</f>
        <v>600000</v>
      </c>
    </row>
    <row r="121" spans="1:3" s="26" customFormat="1" ht="18" customHeight="1">
      <c r="A121" s="38" t="s">
        <v>65</v>
      </c>
      <c r="B121" s="91" t="s">
        <v>42</v>
      </c>
      <c r="C121" s="40">
        <v>600000</v>
      </c>
    </row>
    <row r="122" spans="1:3" s="26" customFormat="1" ht="18" customHeight="1" thickBot="1">
      <c r="A122" s="44" t="s">
        <v>66</v>
      </c>
      <c r="B122" s="84" t="s">
        <v>43</v>
      </c>
      <c r="C122" s="47"/>
    </row>
    <row r="123" spans="1:3" s="26" customFormat="1" ht="18" customHeight="1" thickBot="1">
      <c r="A123" s="35" t="s">
        <v>10</v>
      </c>
      <c r="B123" s="90" t="s">
        <v>297</v>
      </c>
      <c r="C123" s="37">
        <f>+C90+C106+C120</f>
        <v>3538886</v>
      </c>
    </row>
    <row r="124" spans="1:3" s="26" customFormat="1" ht="18" customHeight="1" thickBot="1">
      <c r="A124" s="35" t="s">
        <v>11</v>
      </c>
      <c r="B124" s="90" t="s">
        <v>298</v>
      </c>
      <c r="C124" s="37">
        <f>+C125+C126+C127</f>
        <v>0</v>
      </c>
    </row>
    <row r="125" spans="1:3" s="26" customFormat="1" ht="18" customHeight="1">
      <c r="A125" s="38" t="s">
        <v>69</v>
      </c>
      <c r="B125" s="91" t="s">
        <v>299</v>
      </c>
      <c r="C125" s="85"/>
    </row>
    <row r="126" spans="1:3" s="26" customFormat="1" ht="18" customHeight="1">
      <c r="A126" s="38" t="s">
        <v>70</v>
      </c>
      <c r="B126" s="91" t="s">
        <v>300</v>
      </c>
      <c r="C126" s="85"/>
    </row>
    <row r="127" spans="1:3" s="26" customFormat="1" ht="18" customHeight="1" thickBot="1">
      <c r="A127" s="78" t="s">
        <v>71</v>
      </c>
      <c r="B127" s="92" t="s">
        <v>301</v>
      </c>
      <c r="C127" s="85"/>
    </row>
    <row r="128" spans="1:3" s="26" customFormat="1" ht="18" customHeight="1" thickBot="1">
      <c r="A128" s="35" t="s">
        <v>12</v>
      </c>
      <c r="B128" s="90" t="s">
        <v>361</v>
      </c>
      <c r="C128" s="37">
        <f>+C129+C130+C131+C132</f>
        <v>0</v>
      </c>
    </row>
    <row r="129" spans="1:3" s="26" customFormat="1" ht="18" customHeight="1">
      <c r="A129" s="38" t="s">
        <v>72</v>
      </c>
      <c r="B129" s="91" t="s">
        <v>302</v>
      </c>
      <c r="C129" s="85"/>
    </row>
    <row r="130" spans="1:3" s="26" customFormat="1" ht="18" customHeight="1">
      <c r="A130" s="38" t="s">
        <v>73</v>
      </c>
      <c r="B130" s="91" t="s">
        <v>303</v>
      </c>
      <c r="C130" s="85"/>
    </row>
    <row r="131" spans="1:3" s="26" customFormat="1" ht="18" customHeight="1">
      <c r="A131" s="38" t="s">
        <v>207</v>
      </c>
      <c r="B131" s="91" t="s">
        <v>304</v>
      </c>
      <c r="C131" s="85"/>
    </row>
    <row r="132" spans="1:3" s="26" customFormat="1" ht="18" customHeight="1" thickBot="1">
      <c r="A132" s="78" t="s">
        <v>208</v>
      </c>
      <c r="B132" s="92" t="s">
        <v>305</v>
      </c>
      <c r="C132" s="85"/>
    </row>
    <row r="133" spans="1:3" s="26" customFormat="1" ht="18" customHeight="1" thickBot="1">
      <c r="A133" s="35" t="s">
        <v>13</v>
      </c>
      <c r="B133" s="90" t="s">
        <v>306</v>
      </c>
      <c r="C133" s="48">
        <f>+C134+C135+C136+C137</f>
        <v>0</v>
      </c>
    </row>
    <row r="134" spans="1:3" s="26" customFormat="1" ht="18" customHeight="1">
      <c r="A134" s="38" t="s">
        <v>74</v>
      </c>
      <c r="B134" s="91" t="s">
        <v>307</v>
      </c>
      <c r="C134" s="85"/>
    </row>
    <row r="135" spans="1:3" s="26" customFormat="1" ht="18" customHeight="1">
      <c r="A135" s="38" t="s">
        <v>75</v>
      </c>
      <c r="B135" s="91" t="s">
        <v>317</v>
      </c>
      <c r="C135" s="85"/>
    </row>
    <row r="136" spans="1:3" s="26" customFormat="1" ht="18" customHeight="1">
      <c r="A136" s="38" t="s">
        <v>220</v>
      </c>
      <c r="B136" s="91" t="s">
        <v>308</v>
      </c>
      <c r="C136" s="85"/>
    </row>
    <row r="137" spans="1:3" s="26" customFormat="1" ht="18" customHeight="1" thickBot="1">
      <c r="A137" s="78" t="s">
        <v>221</v>
      </c>
      <c r="B137" s="92" t="s">
        <v>309</v>
      </c>
      <c r="C137" s="85"/>
    </row>
    <row r="138" spans="1:3" s="26" customFormat="1" ht="18" customHeight="1" thickBot="1">
      <c r="A138" s="35" t="s">
        <v>14</v>
      </c>
      <c r="B138" s="90" t="s">
        <v>310</v>
      </c>
      <c r="C138" s="93">
        <f>+C139+C140+C141+C142</f>
        <v>0</v>
      </c>
    </row>
    <row r="139" spans="1:3" s="26" customFormat="1" ht="18" customHeight="1">
      <c r="A139" s="38" t="s">
        <v>123</v>
      </c>
      <c r="B139" s="91" t="s">
        <v>311</v>
      </c>
      <c r="C139" s="85"/>
    </row>
    <row r="140" spans="1:3" s="26" customFormat="1" ht="18" customHeight="1">
      <c r="A140" s="38" t="s">
        <v>124</v>
      </c>
      <c r="B140" s="91" t="s">
        <v>312</v>
      </c>
      <c r="C140" s="85"/>
    </row>
    <row r="141" spans="1:3" s="26" customFormat="1" ht="18" customHeight="1">
      <c r="A141" s="38" t="s">
        <v>142</v>
      </c>
      <c r="B141" s="91" t="s">
        <v>313</v>
      </c>
      <c r="C141" s="85"/>
    </row>
    <row r="142" spans="1:3" s="26" customFormat="1" ht="18" customHeight="1" thickBot="1">
      <c r="A142" s="38" t="s">
        <v>223</v>
      </c>
      <c r="B142" s="91" t="s">
        <v>314</v>
      </c>
      <c r="C142" s="85"/>
    </row>
    <row r="143" spans="1:9" s="26" customFormat="1" ht="18" customHeight="1" thickBot="1">
      <c r="A143" s="35" t="s">
        <v>15</v>
      </c>
      <c r="B143" s="90" t="s">
        <v>315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316</v>
      </c>
      <c r="C144" s="94">
        <f>+C123+C143</f>
        <v>3538886</v>
      </c>
    </row>
    <row r="145" s="26" customFormat="1" ht="18" customHeight="1">
      <c r="C145" s="99"/>
    </row>
    <row r="146" spans="1:3" s="26" customFormat="1" ht="18" customHeight="1">
      <c r="A146" s="268" t="s">
        <v>318</v>
      </c>
      <c r="B146" s="268"/>
      <c r="C146" s="268"/>
    </row>
    <row r="147" spans="1:3" s="26" customFormat="1" ht="18" customHeight="1" thickBot="1">
      <c r="A147" s="265" t="s">
        <v>105</v>
      </c>
      <c r="B147" s="265"/>
      <c r="C147" s="27" t="s">
        <v>141</v>
      </c>
    </row>
    <row r="148" spans="1:4" s="26" customFormat="1" ht="18" customHeight="1" thickBot="1">
      <c r="A148" s="35">
        <v>1</v>
      </c>
      <c r="B148" s="83" t="s">
        <v>319</v>
      </c>
      <c r="C148" s="37">
        <f>+C60-C123</f>
        <v>-2756886</v>
      </c>
      <c r="D148" s="100"/>
    </row>
    <row r="149" spans="1:3" s="26" customFormat="1" ht="18" customHeight="1" thickBot="1">
      <c r="A149" s="35" t="s">
        <v>8</v>
      </c>
      <c r="B149" s="83" t="s">
        <v>320</v>
      </c>
      <c r="C149" s="37">
        <f>+C83-C143</f>
        <v>2756886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Német Nemzetiségi Önkormányzat kötelező feladatok
2017. ÉVI KÖLTSÉGVETÉSÉNEK ÖSSZEVONT MÉRLEGE&amp;10
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8">
      <selection activeCell="C89" sqref="C89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377</v>
      </c>
      <c r="B2" s="265"/>
      <c r="C2" s="27" t="s">
        <v>408</v>
      </c>
    </row>
    <row r="3" spans="1:3" s="26" customFormat="1" ht="18" customHeight="1" thickBot="1">
      <c r="A3" s="28" t="s">
        <v>51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3" s="34" customFormat="1" ht="18" customHeight="1" thickBot="1">
      <c r="A5" s="35" t="s">
        <v>7</v>
      </c>
      <c r="B5" s="36" t="s">
        <v>163</v>
      </c>
      <c r="C5" s="37">
        <f>+C6+C7+C8+C9+C10+C11</f>
        <v>0</v>
      </c>
    </row>
    <row r="6" spans="1:3" s="34" customFormat="1" ht="18" customHeight="1">
      <c r="A6" s="38" t="s">
        <v>76</v>
      </c>
      <c r="B6" s="39" t="s">
        <v>164</v>
      </c>
      <c r="C6" s="40">
        <v>0</v>
      </c>
    </row>
    <row r="7" spans="1:3" s="34" customFormat="1" ht="18" customHeight="1">
      <c r="A7" s="41" t="s">
        <v>77</v>
      </c>
      <c r="B7" s="42" t="s">
        <v>165</v>
      </c>
      <c r="C7" s="43">
        <v>0</v>
      </c>
    </row>
    <row r="8" spans="1:3" s="34" customFormat="1" ht="18" customHeight="1">
      <c r="A8" s="41" t="s">
        <v>78</v>
      </c>
      <c r="B8" s="42" t="s">
        <v>166</v>
      </c>
      <c r="C8" s="43">
        <v>0</v>
      </c>
    </row>
    <row r="9" spans="1:3" s="34" customFormat="1" ht="18" customHeight="1">
      <c r="A9" s="41" t="s">
        <v>79</v>
      </c>
      <c r="B9" s="42" t="s">
        <v>167</v>
      </c>
      <c r="C9" s="43">
        <v>0</v>
      </c>
    </row>
    <row r="10" spans="1:3" s="34" customFormat="1" ht="18" customHeight="1">
      <c r="A10" s="41" t="s">
        <v>99</v>
      </c>
      <c r="B10" s="42" t="s">
        <v>168</v>
      </c>
      <c r="C10" s="43"/>
    </row>
    <row r="11" spans="1:3" s="34" customFormat="1" ht="18" customHeight="1" thickBot="1">
      <c r="A11" s="44" t="s">
        <v>80</v>
      </c>
      <c r="B11" s="45" t="s">
        <v>169</v>
      </c>
      <c r="C11" s="43"/>
    </row>
    <row r="12" spans="1:3" s="34" customFormat="1" ht="18" customHeight="1" thickBot="1">
      <c r="A12" s="35" t="s">
        <v>8</v>
      </c>
      <c r="B12" s="46" t="s">
        <v>170</v>
      </c>
      <c r="C12" s="37">
        <f>+C13+C14+C15+C16+C17</f>
        <v>0</v>
      </c>
    </row>
    <row r="13" spans="1:3" s="34" customFormat="1" ht="18" customHeight="1">
      <c r="A13" s="38" t="s">
        <v>82</v>
      </c>
      <c r="B13" s="39" t="s">
        <v>171</v>
      </c>
      <c r="C13" s="40"/>
    </row>
    <row r="14" spans="1:3" s="34" customFormat="1" ht="18" customHeight="1">
      <c r="A14" s="41" t="s">
        <v>83</v>
      </c>
      <c r="B14" s="42" t="s">
        <v>172</v>
      </c>
      <c r="C14" s="43"/>
    </row>
    <row r="15" spans="1:3" s="34" customFormat="1" ht="18" customHeight="1">
      <c r="A15" s="41" t="s">
        <v>84</v>
      </c>
      <c r="B15" s="42" t="s">
        <v>370</v>
      </c>
      <c r="C15" s="43"/>
    </row>
    <row r="16" spans="1:3" s="34" customFormat="1" ht="18" customHeight="1">
      <c r="A16" s="41" t="s">
        <v>85</v>
      </c>
      <c r="B16" s="42" t="s">
        <v>371</v>
      </c>
      <c r="C16" s="43"/>
    </row>
    <row r="17" spans="1:3" s="34" customFormat="1" ht="18" customHeight="1">
      <c r="A17" s="41" t="s">
        <v>86</v>
      </c>
      <c r="B17" s="42" t="s">
        <v>173</v>
      </c>
      <c r="C17" s="43">
        <v>0</v>
      </c>
    </row>
    <row r="18" spans="1:3" s="34" customFormat="1" ht="18" customHeight="1" thickBot="1">
      <c r="A18" s="44" t="s">
        <v>95</v>
      </c>
      <c r="B18" s="45" t="s">
        <v>174</v>
      </c>
      <c r="C18" s="47"/>
    </row>
    <row r="19" spans="1:3" s="34" customFormat="1" ht="18" customHeight="1" thickBot="1">
      <c r="A19" s="35" t="s">
        <v>9</v>
      </c>
      <c r="B19" s="36" t="s">
        <v>175</v>
      </c>
      <c r="C19" s="37">
        <f>+C20+C21+C22+C23+C24</f>
        <v>0</v>
      </c>
    </row>
    <row r="20" spans="1:3" s="34" customFormat="1" ht="18" customHeight="1">
      <c r="A20" s="38" t="s">
        <v>65</v>
      </c>
      <c r="B20" s="39" t="s">
        <v>176</v>
      </c>
      <c r="C20" s="40"/>
    </row>
    <row r="21" spans="1:3" s="34" customFormat="1" ht="18" customHeight="1">
      <c r="A21" s="41" t="s">
        <v>66</v>
      </c>
      <c r="B21" s="42" t="s">
        <v>177</v>
      </c>
      <c r="C21" s="43"/>
    </row>
    <row r="22" spans="1:3" s="34" customFormat="1" ht="18" customHeight="1">
      <c r="A22" s="41" t="s">
        <v>67</v>
      </c>
      <c r="B22" s="42" t="s">
        <v>372</v>
      </c>
      <c r="C22" s="43"/>
    </row>
    <row r="23" spans="1:3" s="34" customFormat="1" ht="18" customHeight="1">
      <c r="A23" s="41" t="s">
        <v>68</v>
      </c>
      <c r="B23" s="42" t="s">
        <v>373</v>
      </c>
      <c r="C23" s="43"/>
    </row>
    <row r="24" spans="1:3" s="34" customFormat="1" ht="18" customHeight="1">
      <c r="A24" s="41" t="s">
        <v>113</v>
      </c>
      <c r="B24" s="42" t="s">
        <v>178</v>
      </c>
      <c r="C24" s="43"/>
    </row>
    <row r="25" spans="1:3" s="34" customFormat="1" ht="18" customHeight="1" thickBot="1">
      <c r="A25" s="44" t="s">
        <v>114</v>
      </c>
      <c r="B25" s="45" t="s">
        <v>179</v>
      </c>
      <c r="C25" s="47"/>
    </row>
    <row r="26" spans="1:3" s="34" customFormat="1" ht="18" customHeight="1" thickBot="1">
      <c r="A26" s="35" t="s">
        <v>115</v>
      </c>
      <c r="B26" s="36" t="s">
        <v>180</v>
      </c>
      <c r="C26" s="48">
        <f>+C27+C30+C31+C32</f>
        <v>0</v>
      </c>
    </row>
    <row r="27" spans="1:3" s="34" customFormat="1" ht="18" customHeight="1">
      <c r="A27" s="38" t="s">
        <v>181</v>
      </c>
      <c r="B27" s="39" t="s">
        <v>187</v>
      </c>
      <c r="C27" s="49">
        <v>0</v>
      </c>
    </row>
    <row r="28" spans="1:3" s="34" customFormat="1" ht="18" customHeight="1">
      <c r="A28" s="41" t="s">
        <v>182</v>
      </c>
      <c r="B28" s="42" t="s">
        <v>188</v>
      </c>
      <c r="C28" s="43">
        <v>0</v>
      </c>
    </row>
    <row r="29" spans="1:3" s="34" customFormat="1" ht="18" customHeight="1">
      <c r="A29" s="41" t="s">
        <v>183</v>
      </c>
      <c r="B29" s="42" t="s">
        <v>189</v>
      </c>
      <c r="C29" s="43">
        <v>0</v>
      </c>
    </row>
    <row r="30" spans="1:3" s="34" customFormat="1" ht="18" customHeight="1">
      <c r="A30" s="41" t="s">
        <v>184</v>
      </c>
      <c r="B30" s="42" t="s">
        <v>190</v>
      </c>
      <c r="C30" s="43">
        <v>0</v>
      </c>
    </row>
    <row r="31" spans="1:3" s="34" customFormat="1" ht="18" customHeight="1">
      <c r="A31" s="41" t="s">
        <v>185</v>
      </c>
      <c r="B31" s="42" t="s">
        <v>191</v>
      </c>
      <c r="C31" s="43">
        <v>0</v>
      </c>
    </row>
    <row r="32" spans="1:3" s="34" customFormat="1" ht="18" customHeight="1" thickBot="1">
      <c r="A32" s="44" t="s">
        <v>186</v>
      </c>
      <c r="B32" s="45" t="s">
        <v>192</v>
      </c>
      <c r="C32" s="47"/>
    </row>
    <row r="33" spans="1:3" s="34" customFormat="1" ht="18" customHeight="1" thickBot="1">
      <c r="A33" s="35" t="s">
        <v>11</v>
      </c>
      <c r="B33" s="36" t="s">
        <v>193</v>
      </c>
      <c r="C33" s="37">
        <f>SUM(C34:C43)</f>
        <v>0</v>
      </c>
    </row>
    <row r="34" spans="1:3" s="34" customFormat="1" ht="18" customHeight="1">
      <c r="A34" s="38" t="s">
        <v>69</v>
      </c>
      <c r="B34" s="39" t="s">
        <v>196</v>
      </c>
      <c r="C34" s="40"/>
    </row>
    <row r="35" spans="1:3" s="34" customFormat="1" ht="18" customHeight="1">
      <c r="A35" s="41" t="s">
        <v>70</v>
      </c>
      <c r="B35" s="42" t="s">
        <v>197</v>
      </c>
      <c r="C35" s="43">
        <v>0</v>
      </c>
    </row>
    <row r="36" spans="1:3" s="34" customFormat="1" ht="18" customHeight="1">
      <c r="A36" s="41" t="s">
        <v>71</v>
      </c>
      <c r="B36" s="42" t="s">
        <v>198</v>
      </c>
      <c r="C36" s="43"/>
    </row>
    <row r="37" spans="1:3" s="34" customFormat="1" ht="18" customHeight="1">
      <c r="A37" s="41" t="s">
        <v>117</v>
      </c>
      <c r="B37" s="42" t="s">
        <v>199</v>
      </c>
      <c r="C37" s="43">
        <v>0</v>
      </c>
    </row>
    <row r="38" spans="1:3" s="34" customFormat="1" ht="18" customHeight="1">
      <c r="A38" s="41" t="s">
        <v>118</v>
      </c>
      <c r="B38" s="42" t="s">
        <v>200</v>
      </c>
      <c r="C38" s="43">
        <v>0</v>
      </c>
    </row>
    <row r="39" spans="1:3" s="34" customFormat="1" ht="18" customHeight="1">
      <c r="A39" s="41" t="s">
        <v>119</v>
      </c>
      <c r="B39" s="42" t="s">
        <v>201</v>
      </c>
      <c r="C39" s="43">
        <v>0</v>
      </c>
    </row>
    <row r="40" spans="1:3" s="34" customFormat="1" ht="18" customHeight="1">
      <c r="A40" s="41" t="s">
        <v>120</v>
      </c>
      <c r="B40" s="42" t="s">
        <v>202</v>
      </c>
      <c r="C40" s="43">
        <v>0</v>
      </c>
    </row>
    <row r="41" spans="1:3" s="34" customFormat="1" ht="18" customHeight="1">
      <c r="A41" s="41" t="s">
        <v>121</v>
      </c>
      <c r="B41" s="42" t="s">
        <v>203</v>
      </c>
      <c r="C41" s="43"/>
    </row>
    <row r="42" spans="1:3" s="34" customFormat="1" ht="18" customHeight="1">
      <c r="A42" s="41" t="s">
        <v>194</v>
      </c>
      <c r="B42" s="42" t="s">
        <v>204</v>
      </c>
      <c r="C42" s="50"/>
    </row>
    <row r="43" spans="1:3" s="34" customFormat="1" ht="18" customHeight="1" thickBot="1">
      <c r="A43" s="44" t="s">
        <v>195</v>
      </c>
      <c r="B43" s="45" t="s">
        <v>205</v>
      </c>
      <c r="C43" s="51"/>
    </row>
    <row r="44" spans="1:3" s="34" customFormat="1" ht="18" customHeight="1" thickBot="1">
      <c r="A44" s="35" t="s">
        <v>12</v>
      </c>
      <c r="B44" s="36" t="s">
        <v>206</v>
      </c>
      <c r="C44" s="37">
        <f>SUM(C45:C49)</f>
        <v>0</v>
      </c>
    </row>
    <row r="45" spans="1:3" s="34" customFormat="1" ht="18" customHeight="1">
      <c r="A45" s="38" t="s">
        <v>72</v>
      </c>
      <c r="B45" s="39" t="s">
        <v>210</v>
      </c>
      <c r="C45" s="52"/>
    </row>
    <row r="46" spans="1:3" s="34" customFormat="1" ht="18" customHeight="1">
      <c r="A46" s="41" t="s">
        <v>73</v>
      </c>
      <c r="B46" s="42" t="s">
        <v>211</v>
      </c>
      <c r="C46" s="50"/>
    </row>
    <row r="47" spans="1:3" s="34" customFormat="1" ht="18" customHeight="1">
      <c r="A47" s="41" t="s">
        <v>207</v>
      </c>
      <c r="B47" s="42" t="s">
        <v>212</v>
      </c>
      <c r="C47" s="50"/>
    </row>
    <row r="48" spans="1:3" s="34" customFormat="1" ht="18" customHeight="1">
      <c r="A48" s="41" t="s">
        <v>208</v>
      </c>
      <c r="B48" s="42" t="s">
        <v>213</v>
      </c>
      <c r="C48" s="50"/>
    </row>
    <row r="49" spans="1:3" s="34" customFormat="1" ht="18" customHeight="1" thickBot="1">
      <c r="A49" s="44" t="s">
        <v>209</v>
      </c>
      <c r="B49" s="45" t="s">
        <v>214</v>
      </c>
      <c r="C49" s="51"/>
    </row>
    <row r="50" spans="1:3" s="34" customFormat="1" ht="18" customHeight="1" thickBot="1">
      <c r="A50" s="35" t="s">
        <v>122</v>
      </c>
      <c r="B50" s="36" t="s">
        <v>215</v>
      </c>
      <c r="C50" s="37">
        <f>SUM(C51:C53)</f>
        <v>0</v>
      </c>
    </row>
    <row r="51" spans="1:3" s="34" customFormat="1" ht="18" customHeight="1">
      <c r="A51" s="38" t="s">
        <v>74</v>
      </c>
      <c r="B51" s="39" t="s">
        <v>216</v>
      </c>
      <c r="C51" s="40"/>
    </row>
    <row r="52" spans="1:3" s="34" customFormat="1" ht="18" customHeight="1">
      <c r="A52" s="41" t="s">
        <v>75</v>
      </c>
      <c r="B52" s="42" t="s">
        <v>374</v>
      </c>
      <c r="C52" s="43"/>
    </row>
    <row r="53" spans="1:3" s="34" customFormat="1" ht="18" customHeight="1">
      <c r="A53" s="41" t="s">
        <v>220</v>
      </c>
      <c r="B53" s="42" t="s">
        <v>218</v>
      </c>
      <c r="C53" s="43">
        <v>0</v>
      </c>
    </row>
    <row r="54" spans="1:3" s="34" customFormat="1" ht="18" customHeight="1" thickBot="1">
      <c r="A54" s="44" t="s">
        <v>221</v>
      </c>
      <c r="B54" s="45" t="s">
        <v>219</v>
      </c>
      <c r="C54" s="47"/>
    </row>
    <row r="55" spans="1:3" s="34" customFormat="1" ht="18" customHeight="1" thickBot="1">
      <c r="A55" s="35" t="s">
        <v>14</v>
      </c>
      <c r="B55" s="46" t="s">
        <v>222</v>
      </c>
      <c r="C55" s="37">
        <f>SUM(C56:C58)</f>
        <v>0</v>
      </c>
    </row>
    <row r="56" spans="1:3" s="34" customFormat="1" ht="18" customHeight="1">
      <c r="A56" s="38" t="s">
        <v>123</v>
      </c>
      <c r="B56" s="39" t="s">
        <v>224</v>
      </c>
      <c r="C56" s="50"/>
    </row>
    <row r="57" spans="1:3" s="34" customFormat="1" ht="18" customHeight="1">
      <c r="A57" s="41" t="s">
        <v>124</v>
      </c>
      <c r="B57" s="42" t="s">
        <v>375</v>
      </c>
      <c r="C57" s="50"/>
    </row>
    <row r="58" spans="1:3" s="34" customFormat="1" ht="18" customHeight="1">
      <c r="A58" s="41" t="s">
        <v>142</v>
      </c>
      <c r="B58" s="42" t="s">
        <v>225</v>
      </c>
      <c r="C58" s="50"/>
    </row>
    <row r="59" spans="1:3" s="34" customFormat="1" ht="18" customHeight="1" thickBot="1">
      <c r="A59" s="44" t="s">
        <v>223</v>
      </c>
      <c r="B59" s="45" t="s">
        <v>226</v>
      </c>
      <c r="C59" s="50"/>
    </row>
    <row r="60" spans="1:3" s="34" customFormat="1" ht="18" customHeight="1" thickBot="1">
      <c r="A60" s="35" t="s">
        <v>15</v>
      </c>
      <c r="B60" s="36" t="s">
        <v>227</v>
      </c>
      <c r="C60" s="48">
        <f>+C5+C12+C19+C26+C33+C44+C50+C55</f>
        <v>0</v>
      </c>
    </row>
    <row r="61" spans="1:3" s="34" customFormat="1" ht="18" customHeight="1" thickBot="1">
      <c r="A61" s="53" t="s">
        <v>228</v>
      </c>
      <c r="B61" s="46" t="s">
        <v>229</v>
      </c>
      <c r="C61" s="37">
        <f>SUM(C62:C64)</f>
        <v>0</v>
      </c>
    </row>
    <row r="62" spans="1:3" s="34" customFormat="1" ht="18" customHeight="1">
      <c r="A62" s="38" t="s">
        <v>262</v>
      </c>
      <c r="B62" s="39" t="s">
        <v>230</v>
      </c>
      <c r="C62" s="50"/>
    </row>
    <row r="63" spans="1:3" s="34" customFormat="1" ht="18" customHeight="1">
      <c r="A63" s="41" t="s">
        <v>271</v>
      </c>
      <c r="B63" s="42" t="s">
        <v>231</v>
      </c>
      <c r="C63" s="50"/>
    </row>
    <row r="64" spans="1:3" s="34" customFormat="1" ht="18" customHeight="1" thickBot="1">
      <c r="A64" s="44" t="s">
        <v>272</v>
      </c>
      <c r="B64" s="54" t="s">
        <v>232</v>
      </c>
      <c r="C64" s="50"/>
    </row>
    <row r="65" spans="1:3" s="34" customFormat="1" ht="18" customHeight="1" thickBot="1">
      <c r="A65" s="53" t="s">
        <v>233</v>
      </c>
      <c r="B65" s="46" t="s">
        <v>234</v>
      </c>
      <c r="C65" s="37">
        <f>SUM(C66:C69)</f>
        <v>0</v>
      </c>
    </row>
    <row r="66" spans="1:3" s="34" customFormat="1" ht="18" customHeight="1">
      <c r="A66" s="38" t="s">
        <v>100</v>
      </c>
      <c r="B66" s="39" t="s">
        <v>235</v>
      </c>
      <c r="C66" s="50"/>
    </row>
    <row r="67" spans="1:3" s="34" customFormat="1" ht="18" customHeight="1">
      <c r="A67" s="41" t="s">
        <v>101</v>
      </c>
      <c r="B67" s="42" t="s">
        <v>236</v>
      </c>
      <c r="C67" s="50"/>
    </row>
    <row r="68" spans="1:3" s="34" customFormat="1" ht="18" customHeight="1">
      <c r="A68" s="41" t="s">
        <v>263</v>
      </c>
      <c r="B68" s="42" t="s">
        <v>237</v>
      </c>
      <c r="C68" s="50"/>
    </row>
    <row r="69" spans="1:3" s="34" customFormat="1" ht="18" customHeight="1" thickBot="1">
      <c r="A69" s="44" t="s">
        <v>264</v>
      </c>
      <c r="B69" s="45" t="s">
        <v>238</v>
      </c>
      <c r="C69" s="50"/>
    </row>
    <row r="70" spans="1:3" s="34" customFormat="1" ht="18" customHeight="1" thickBot="1">
      <c r="A70" s="53" t="s">
        <v>239</v>
      </c>
      <c r="B70" s="46" t="s">
        <v>240</v>
      </c>
      <c r="C70" s="37">
        <f>SUM(C71:C72)</f>
        <v>0</v>
      </c>
    </row>
    <row r="71" spans="1:3" s="34" customFormat="1" ht="18" customHeight="1">
      <c r="A71" s="38" t="s">
        <v>265</v>
      </c>
      <c r="B71" s="39" t="s">
        <v>241</v>
      </c>
      <c r="C71" s="50">
        <v>0</v>
      </c>
    </row>
    <row r="72" spans="1:3" s="34" customFormat="1" ht="18" customHeight="1" thickBot="1">
      <c r="A72" s="44" t="s">
        <v>266</v>
      </c>
      <c r="B72" s="45" t="s">
        <v>242</v>
      </c>
      <c r="C72" s="50"/>
    </row>
    <row r="73" spans="1:3" s="34" customFormat="1" ht="18" customHeight="1" thickBot="1">
      <c r="A73" s="53" t="s">
        <v>243</v>
      </c>
      <c r="B73" s="46" t="s">
        <v>244</v>
      </c>
      <c r="C73" s="37">
        <f>SUM(C74:C76)</f>
        <v>0</v>
      </c>
    </row>
    <row r="74" spans="1:3" s="34" customFormat="1" ht="18" customHeight="1">
      <c r="A74" s="38" t="s">
        <v>267</v>
      </c>
      <c r="B74" s="39" t="s">
        <v>245</v>
      </c>
      <c r="C74" s="50"/>
    </row>
    <row r="75" spans="1:3" s="34" customFormat="1" ht="18" customHeight="1">
      <c r="A75" s="41" t="s">
        <v>268</v>
      </c>
      <c r="B75" s="42" t="s">
        <v>246</v>
      </c>
      <c r="C75" s="50"/>
    </row>
    <row r="76" spans="1:3" s="34" customFormat="1" ht="18" customHeight="1" thickBot="1">
      <c r="A76" s="44" t="s">
        <v>269</v>
      </c>
      <c r="B76" s="45" t="s">
        <v>247</v>
      </c>
      <c r="C76" s="50"/>
    </row>
    <row r="77" spans="1:3" s="34" customFormat="1" ht="18" customHeight="1" thickBot="1">
      <c r="A77" s="53" t="s">
        <v>248</v>
      </c>
      <c r="B77" s="46" t="s">
        <v>270</v>
      </c>
      <c r="C77" s="37">
        <f>SUM(C78:C81)</f>
        <v>0</v>
      </c>
    </row>
    <row r="78" spans="1:3" s="34" customFormat="1" ht="18" customHeight="1">
      <c r="A78" s="55" t="s">
        <v>249</v>
      </c>
      <c r="B78" s="39" t="s">
        <v>250</v>
      </c>
      <c r="C78" s="50"/>
    </row>
    <row r="79" spans="1:3" s="34" customFormat="1" ht="18" customHeight="1">
      <c r="A79" s="56" t="s">
        <v>251</v>
      </c>
      <c r="B79" s="42" t="s">
        <v>252</v>
      </c>
      <c r="C79" s="50"/>
    </row>
    <row r="80" spans="1:3" s="34" customFormat="1" ht="18" customHeight="1">
      <c r="A80" s="56" t="s">
        <v>253</v>
      </c>
      <c r="B80" s="42" t="s">
        <v>254</v>
      </c>
      <c r="C80" s="50"/>
    </row>
    <row r="81" spans="1:3" s="34" customFormat="1" ht="18" customHeight="1" thickBot="1">
      <c r="A81" s="57" t="s">
        <v>255</v>
      </c>
      <c r="B81" s="45" t="s">
        <v>256</v>
      </c>
      <c r="C81" s="50"/>
    </row>
    <row r="82" spans="1:3" s="34" customFormat="1" ht="18" customHeight="1" thickBot="1">
      <c r="A82" s="53" t="s">
        <v>257</v>
      </c>
      <c r="B82" s="46" t="s">
        <v>258</v>
      </c>
      <c r="C82" s="58"/>
    </row>
    <row r="83" spans="1:3" s="34" customFormat="1" ht="18" customHeight="1" thickBot="1">
      <c r="A83" s="53" t="s">
        <v>259</v>
      </c>
      <c r="B83" s="59" t="s">
        <v>260</v>
      </c>
      <c r="C83" s="48">
        <f>+C61+C65+C70+C73+C77+C82</f>
        <v>0</v>
      </c>
    </row>
    <row r="84" spans="1:3" s="34" customFormat="1" ht="18" customHeight="1" thickBot="1">
      <c r="A84" s="60" t="s">
        <v>273</v>
      </c>
      <c r="B84" s="61" t="s">
        <v>261</v>
      </c>
      <c r="C84" s="48">
        <f>+C60+C83</f>
        <v>0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 t="s">
        <v>104</v>
      </c>
      <c r="B87" s="267"/>
      <c r="C87" s="65" t="s">
        <v>141</v>
      </c>
    </row>
    <row r="88" spans="1:3" s="26" customFormat="1" ht="18" customHeight="1" thickBot="1">
      <c r="A88" s="28" t="s">
        <v>51</v>
      </c>
      <c r="B88" s="29" t="s">
        <v>36</v>
      </c>
      <c r="C88" s="30">
        <v>2017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378</v>
      </c>
      <c r="C90" s="69">
        <f>SUM(C91:C95)</f>
        <v>0</v>
      </c>
    </row>
    <row r="91" spans="1:3" s="26" customFormat="1" ht="18" customHeight="1">
      <c r="A91" s="70" t="s">
        <v>76</v>
      </c>
      <c r="B91" s="71" t="s">
        <v>37</v>
      </c>
      <c r="C91" s="72">
        <v>0</v>
      </c>
    </row>
    <row r="92" spans="1:3" s="26" customFormat="1" ht="18" customHeight="1">
      <c r="A92" s="41" t="s">
        <v>77</v>
      </c>
      <c r="B92" s="73" t="s">
        <v>125</v>
      </c>
      <c r="C92" s="43">
        <v>0</v>
      </c>
    </row>
    <row r="93" spans="1:3" s="26" customFormat="1" ht="18" customHeight="1">
      <c r="A93" s="41" t="s">
        <v>78</v>
      </c>
      <c r="B93" s="73" t="s">
        <v>98</v>
      </c>
      <c r="C93" s="47"/>
    </row>
    <row r="94" spans="1:3" s="26" customFormat="1" ht="18" customHeight="1">
      <c r="A94" s="41" t="s">
        <v>79</v>
      </c>
      <c r="B94" s="74" t="s">
        <v>126</v>
      </c>
      <c r="C94" s="47">
        <v>0</v>
      </c>
    </row>
    <row r="95" spans="1:3" s="26" customFormat="1" ht="18" customHeight="1">
      <c r="A95" s="41" t="s">
        <v>90</v>
      </c>
      <c r="B95" s="75" t="s">
        <v>127</v>
      </c>
      <c r="C95" s="47"/>
    </row>
    <row r="96" spans="1:3" s="26" customFormat="1" ht="18" customHeight="1">
      <c r="A96" s="41" t="s">
        <v>80</v>
      </c>
      <c r="B96" s="73" t="s">
        <v>276</v>
      </c>
      <c r="C96" s="47"/>
    </row>
    <row r="97" spans="1:3" s="26" customFormat="1" ht="18" customHeight="1">
      <c r="A97" s="41" t="s">
        <v>81</v>
      </c>
      <c r="B97" s="76" t="s">
        <v>277</v>
      </c>
      <c r="C97" s="47"/>
    </row>
    <row r="98" spans="1:3" s="26" customFormat="1" ht="18" customHeight="1">
      <c r="A98" s="41" t="s">
        <v>91</v>
      </c>
      <c r="B98" s="77" t="s">
        <v>278</v>
      </c>
      <c r="C98" s="47"/>
    </row>
    <row r="99" spans="1:3" s="26" customFormat="1" ht="18" customHeight="1">
      <c r="A99" s="41" t="s">
        <v>92</v>
      </c>
      <c r="B99" s="77" t="s">
        <v>279</v>
      </c>
      <c r="C99" s="47"/>
    </row>
    <row r="100" spans="1:3" s="26" customFormat="1" ht="18" customHeight="1">
      <c r="A100" s="41" t="s">
        <v>93</v>
      </c>
      <c r="B100" s="76" t="s">
        <v>280</v>
      </c>
      <c r="C100" s="47"/>
    </row>
    <row r="101" spans="1:3" s="26" customFormat="1" ht="18" customHeight="1">
      <c r="A101" s="41" t="s">
        <v>94</v>
      </c>
      <c r="B101" s="76" t="s">
        <v>281</v>
      </c>
      <c r="C101" s="47"/>
    </row>
    <row r="102" spans="1:3" s="26" customFormat="1" ht="18" customHeight="1">
      <c r="A102" s="41" t="s">
        <v>96</v>
      </c>
      <c r="B102" s="77" t="s">
        <v>282</v>
      </c>
      <c r="C102" s="47"/>
    </row>
    <row r="103" spans="1:3" s="26" customFormat="1" ht="18" customHeight="1">
      <c r="A103" s="78" t="s">
        <v>128</v>
      </c>
      <c r="B103" s="79" t="s">
        <v>283</v>
      </c>
      <c r="C103" s="47"/>
    </row>
    <row r="104" spans="1:3" s="26" customFormat="1" ht="18" customHeight="1">
      <c r="A104" s="41" t="s">
        <v>274</v>
      </c>
      <c r="B104" s="79" t="s">
        <v>284</v>
      </c>
      <c r="C104" s="47"/>
    </row>
    <row r="105" spans="1:3" s="26" customFormat="1" ht="18" customHeight="1" thickBot="1">
      <c r="A105" s="80" t="s">
        <v>275</v>
      </c>
      <c r="B105" s="81" t="s">
        <v>285</v>
      </c>
      <c r="C105" s="82"/>
    </row>
    <row r="106" spans="1:3" s="26" customFormat="1" ht="18" customHeight="1" thickBot="1">
      <c r="A106" s="35" t="s">
        <v>8</v>
      </c>
      <c r="B106" s="83" t="s">
        <v>379</v>
      </c>
      <c r="C106" s="37">
        <f>+C107+C109+C111</f>
        <v>0</v>
      </c>
    </row>
    <row r="107" spans="1:3" s="26" customFormat="1" ht="18" customHeight="1">
      <c r="A107" s="38" t="s">
        <v>82</v>
      </c>
      <c r="B107" s="73" t="s">
        <v>140</v>
      </c>
      <c r="C107" s="40">
        <v>0</v>
      </c>
    </row>
    <row r="108" spans="1:3" s="26" customFormat="1" ht="18" customHeight="1">
      <c r="A108" s="38" t="s">
        <v>83</v>
      </c>
      <c r="B108" s="84" t="s">
        <v>289</v>
      </c>
      <c r="C108" s="40"/>
    </row>
    <row r="109" spans="1:3" s="26" customFormat="1" ht="18" customHeight="1">
      <c r="A109" s="38" t="s">
        <v>84</v>
      </c>
      <c r="B109" s="84" t="s">
        <v>129</v>
      </c>
      <c r="C109" s="43"/>
    </row>
    <row r="110" spans="1:3" s="26" customFormat="1" ht="18" customHeight="1">
      <c r="A110" s="38" t="s">
        <v>85</v>
      </c>
      <c r="B110" s="84" t="s">
        <v>290</v>
      </c>
      <c r="C110" s="85"/>
    </row>
    <row r="111" spans="1:3" s="26" customFormat="1" ht="18" customHeight="1">
      <c r="A111" s="38" t="s">
        <v>86</v>
      </c>
      <c r="B111" s="86" t="s">
        <v>143</v>
      </c>
      <c r="C111" s="85"/>
    </row>
    <row r="112" spans="1:3" s="26" customFormat="1" ht="18" customHeight="1">
      <c r="A112" s="38" t="s">
        <v>95</v>
      </c>
      <c r="B112" s="87" t="s">
        <v>376</v>
      </c>
      <c r="C112" s="85"/>
    </row>
    <row r="113" spans="1:3" s="26" customFormat="1" ht="18" customHeight="1">
      <c r="A113" s="38" t="s">
        <v>97</v>
      </c>
      <c r="B113" s="88" t="s">
        <v>295</v>
      </c>
      <c r="C113" s="85"/>
    </row>
    <row r="114" spans="1:3" s="26" customFormat="1" ht="18" customHeight="1">
      <c r="A114" s="38" t="s">
        <v>130</v>
      </c>
      <c r="B114" s="77" t="s">
        <v>279</v>
      </c>
      <c r="C114" s="85"/>
    </row>
    <row r="115" spans="1:3" s="26" customFormat="1" ht="18" customHeight="1">
      <c r="A115" s="38" t="s">
        <v>131</v>
      </c>
      <c r="B115" s="77" t="s">
        <v>294</v>
      </c>
      <c r="C115" s="85"/>
    </row>
    <row r="116" spans="1:3" s="26" customFormat="1" ht="18" customHeight="1">
      <c r="A116" s="38" t="s">
        <v>132</v>
      </c>
      <c r="B116" s="77" t="s">
        <v>293</v>
      </c>
      <c r="C116" s="85"/>
    </row>
    <row r="117" spans="1:3" s="26" customFormat="1" ht="18" customHeight="1">
      <c r="A117" s="38" t="s">
        <v>286</v>
      </c>
      <c r="B117" s="77" t="s">
        <v>282</v>
      </c>
      <c r="C117" s="85"/>
    </row>
    <row r="118" spans="1:3" s="26" customFormat="1" ht="18" customHeight="1">
      <c r="A118" s="38" t="s">
        <v>287</v>
      </c>
      <c r="B118" s="77" t="s">
        <v>292</v>
      </c>
      <c r="C118" s="85"/>
    </row>
    <row r="119" spans="1:3" s="26" customFormat="1" ht="18" customHeight="1" thickBot="1">
      <c r="A119" s="78" t="s">
        <v>288</v>
      </c>
      <c r="B119" s="77" t="s">
        <v>291</v>
      </c>
      <c r="C119" s="89"/>
    </row>
    <row r="120" spans="1:3" s="26" customFormat="1" ht="18" customHeight="1" thickBot="1">
      <c r="A120" s="35" t="s">
        <v>9</v>
      </c>
      <c r="B120" s="90" t="s">
        <v>296</v>
      </c>
      <c r="C120" s="37">
        <f>+C121+C122</f>
        <v>0</v>
      </c>
    </row>
    <row r="121" spans="1:3" s="26" customFormat="1" ht="18" customHeight="1">
      <c r="A121" s="38" t="s">
        <v>65</v>
      </c>
      <c r="B121" s="91" t="s">
        <v>42</v>
      </c>
      <c r="C121" s="40">
        <v>0</v>
      </c>
    </row>
    <row r="122" spans="1:3" s="26" customFormat="1" ht="18" customHeight="1" thickBot="1">
      <c r="A122" s="44" t="s">
        <v>66</v>
      </c>
      <c r="B122" s="84" t="s">
        <v>43</v>
      </c>
      <c r="C122" s="47"/>
    </row>
    <row r="123" spans="1:3" s="26" customFormat="1" ht="18" customHeight="1" thickBot="1">
      <c r="A123" s="35" t="s">
        <v>10</v>
      </c>
      <c r="B123" s="90" t="s">
        <v>297</v>
      </c>
      <c r="C123" s="37">
        <f>+C90+C106+C120</f>
        <v>0</v>
      </c>
    </row>
    <row r="124" spans="1:3" s="26" customFormat="1" ht="18" customHeight="1" thickBot="1">
      <c r="A124" s="35" t="s">
        <v>11</v>
      </c>
      <c r="B124" s="90" t="s">
        <v>298</v>
      </c>
      <c r="C124" s="37">
        <f>+C125+C126+C127</f>
        <v>0</v>
      </c>
    </row>
    <row r="125" spans="1:3" s="26" customFormat="1" ht="18" customHeight="1">
      <c r="A125" s="38" t="s">
        <v>69</v>
      </c>
      <c r="B125" s="91" t="s">
        <v>299</v>
      </c>
      <c r="C125" s="85"/>
    </row>
    <row r="126" spans="1:3" s="26" customFormat="1" ht="18" customHeight="1">
      <c r="A126" s="38" t="s">
        <v>70</v>
      </c>
      <c r="B126" s="91" t="s">
        <v>300</v>
      </c>
      <c r="C126" s="85"/>
    </row>
    <row r="127" spans="1:3" s="26" customFormat="1" ht="18" customHeight="1" thickBot="1">
      <c r="A127" s="78" t="s">
        <v>71</v>
      </c>
      <c r="B127" s="92" t="s">
        <v>301</v>
      </c>
      <c r="C127" s="85"/>
    </row>
    <row r="128" spans="1:3" s="26" customFormat="1" ht="18" customHeight="1" thickBot="1">
      <c r="A128" s="35" t="s">
        <v>12</v>
      </c>
      <c r="B128" s="90" t="s">
        <v>361</v>
      </c>
      <c r="C128" s="37">
        <f>+C129+C130+C131+C132</f>
        <v>0</v>
      </c>
    </row>
    <row r="129" spans="1:3" s="26" customFormat="1" ht="18" customHeight="1">
      <c r="A129" s="38" t="s">
        <v>72</v>
      </c>
      <c r="B129" s="91" t="s">
        <v>302</v>
      </c>
      <c r="C129" s="85"/>
    </row>
    <row r="130" spans="1:3" s="26" customFormat="1" ht="18" customHeight="1">
      <c r="A130" s="38" t="s">
        <v>73</v>
      </c>
      <c r="B130" s="91" t="s">
        <v>303</v>
      </c>
      <c r="C130" s="85"/>
    </row>
    <row r="131" spans="1:3" s="26" customFormat="1" ht="18" customHeight="1">
      <c r="A131" s="38" t="s">
        <v>207</v>
      </c>
      <c r="B131" s="91" t="s">
        <v>304</v>
      </c>
      <c r="C131" s="85"/>
    </row>
    <row r="132" spans="1:3" s="26" customFormat="1" ht="18" customHeight="1" thickBot="1">
      <c r="A132" s="78" t="s">
        <v>208</v>
      </c>
      <c r="B132" s="92" t="s">
        <v>305</v>
      </c>
      <c r="C132" s="85"/>
    </row>
    <row r="133" spans="1:3" s="26" customFormat="1" ht="18" customHeight="1" thickBot="1">
      <c r="A133" s="35" t="s">
        <v>13</v>
      </c>
      <c r="B133" s="90" t="s">
        <v>306</v>
      </c>
      <c r="C133" s="48">
        <f>+C134+C135+C136+C137</f>
        <v>0</v>
      </c>
    </row>
    <row r="134" spans="1:3" s="26" customFormat="1" ht="18" customHeight="1">
      <c r="A134" s="38" t="s">
        <v>74</v>
      </c>
      <c r="B134" s="91" t="s">
        <v>307</v>
      </c>
      <c r="C134" s="85"/>
    </row>
    <row r="135" spans="1:3" s="26" customFormat="1" ht="18" customHeight="1">
      <c r="A135" s="38" t="s">
        <v>75</v>
      </c>
      <c r="B135" s="91" t="s">
        <v>317</v>
      </c>
      <c r="C135" s="85"/>
    </row>
    <row r="136" spans="1:3" s="26" customFormat="1" ht="18" customHeight="1">
      <c r="A136" s="38" t="s">
        <v>220</v>
      </c>
      <c r="B136" s="91" t="s">
        <v>308</v>
      </c>
      <c r="C136" s="85"/>
    </row>
    <row r="137" spans="1:3" s="26" customFormat="1" ht="18" customHeight="1" thickBot="1">
      <c r="A137" s="78" t="s">
        <v>221</v>
      </c>
      <c r="B137" s="92" t="s">
        <v>309</v>
      </c>
      <c r="C137" s="85"/>
    </row>
    <row r="138" spans="1:3" s="26" customFormat="1" ht="18" customHeight="1" thickBot="1">
      <c r="A138" s="35" t="s">
        <v>14</v>
      </c>
      <c r="B138" s="90" t="s">
        <v>310</v>
      </c>
      <c r="C138" s="93">
        <f>+C139+C140+C141+C142</f>
        <v>0</v>
      </c>
    </row>
    <row r="139" spans="1:3" s="26" customFormat="1" ht="18" customHeight="1">
      <c r="A139" s="38" t="s">
        <v>123</v>
      </c>
      <c r="B139" s="91" t="s">
        <v>311</v>
      </c>
      <c r="C139" s="85"/>
    </row>
    <row r="140" spans="1:3" s="26" customFormat="1" ht="18" customHeight="1">
      <c r="A140" s="38" t="s">
        <v>124</v>
      </c>
      <c r="B140" s="91" t="s">
        <v>312</v>
      </c>
      <c r="C140" s="85"/>
    </row>
    <row r="141" spans="1:3" s="26" customFormat="1" ht="18" customHeight="1">
      <c r="A141" s="38" t="s">
        <v>142</v>
      </c>
      <c r="B141" s="91" t="s">
        <v>313</v>
      </c>
      <c r="C141" s="85"/>
    </row>
    <row r="142" spans="1:3" s="26" customFormat="1" ht="18" customHeight="1" thickBot="1">
      <c r="A142" s="38" t="s">
        <v>223</v>
      </c>
      <c r="B142" s="91" t="s">
        <v>314</v>
      </c>
      <c r="C142" s="85"/>
    </row>
    <row r="143" spans="1:9" s="26" customFormat="1" ht="18" customHeight="1" thickBot="1">
      <c r="A143" s="35" t="s">
        <v>15</v>
      </c>
      <c r="B143" s="90" t="s">
        <v>315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316</v>
      </c>
      <c r="C144" s="94">
        <f>+C123+C143</f>
        <v>0</v>
      </c>
    </row>
    <row r="145" s="26" customFormat="1" ht="18" customHeight="1">
      <c r="C145" s="99"/>
    </row>
    <row r="146" spans="1:3" s="26" customFormat="1" ht="18" customHeight="1">
      <c r="A146" s="268" t="s">
        <v>318</v>
      </c>
      <c r="B146" s="268"/>
      <c r="C146" s="268"/>
    </row>
    <row r="147" spans="1:3" s="26" customFormat="1" ht="18" customHeight="1" thickBot="1">
      <c r="A147" s="265" t="s">
        <v>105</v>
      </c>
      <c r="B147" s="265"/>
      <c r="C147" s="27" t="s">
        <v>141</v>
      </c>
    </row>
    <row r="148" spans="1:4" s="26" customFormat="1" ht="18" customHeight="1" thickBot="1">
      <c r="A148" s="35">
        <v>1</v>
      </c>
      <c r="B148" s="83" t="s">
        <v>319</v>
      </c>
      <c r="C148" s="37">
        <f>+C60-C123</f>
        <v>0</v>
      </c>
      <c r="D148" s="100"/>
    </row>
    <row r="149" spans="1:3" s="26" customFormat="1" ht="18" customHeight="1" thickBot="1">
      <c r="A149" s="35" t="s">
        <v>8</v>
      </c>
      <c r="B149" s="83" t="s">
        <v>320</v>
      </c>
      <c r="C149" s="3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Német Nemzetiségi Önkormányzatának önként vállalt feladatainak
2017. ÉVI KÖLTSÉGVETÉSÉNEK ÖSSZEVONT MÉRLEGE&amp;10
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42">
      <selection activeCell="C4" sqref="C4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103</v>
      </c>
      <c r="B2" s="265"/>
      <c r="C2" s="27" t="s">
        <v>408</v>
      </c>
    </row>
    <row r="3" spans="1:3" s="26" customFormat="1" ht="18" customHeight="1" thickBot="1">
      <c r="A3" s="28" t="s">
        <v>51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3" s="34" customFormat="1" ht="18" customHeight="1" thickBot="1">
      <c r="A5" s="35" t="s">
        <v>7</v>
      </c>
      <c r="B5" s="36" t="s">
        <v>163</v>
      </c>
      <c r="C5" s="37">
        <f>+C6+C7+C8+C9+C10+C11</f>
        <v>0</v>
      </c>
    </row>
    <row r="6" spans="1:3" s="34" customFormat="1" ht="18" customHeight="1">
      <c r="A6" s="38" t="s">
        <v>76</v>
      </c>
      <c r="B6" s="39" t="s">
        <v>164</v>
      </c>
      <c r="C6" s="40"/>
    </row>
    <row r="7" spans="1:3" s="34" customFormat="1" ht="18" customHeight="1">
      <c r="A7" s="41" t="s">
        <v>77</v>
      </c>
      <c r="B7" s="42" t="s">
        <v>165</v>
      </c>
      <c r="C7" s="43"/>
    </row>
    <row r="8" spans="1:3" s="34" customFormat="1" ht="18" customHeight="1">
      <c r="A8" s="41" t="s">
        <v>78</v>
      </c>
      <c r="B8" s="42" t="s">
        <v>166</v>
      </c>
      <c r="C8" s="43"/>
    </row>
    <row r="9" spans="1:3" s="34" customFormat="1" ht="18" customHeight="1">
      <c r="A9" s="41" t="s">
        <v>79</v>
      </c>
      <c r="B9" s="42" t="s">
        <v>167</v>
      </c>
      <c r="C9" s="43"/>
    </row>
    <row r="10" spans="1:3" s="34" customFormat="1" ht="18" customHeight="1">
      <c r="A10" s="41" t="s">
        <v>99</v>
      </c>
      <c r="B10" s="42" t="s">
        <v>168</v>
      </c>
      <c r="C10" s="43"/>
    </row>
    <row r="11" spans="1:3" s="34" customFormat="1" ht="18" customHeight="1" thickBot="1">
      <c r="A11" s="44" t="s">
        <v>80</v>
      </c>
      <c r="B11" s="45" t="s">
        <v>169</v>
      </c>
      <c r="C11" s="43"/>
    </row>
    <row r="12" spans="1:3" s="34" customFormat="1" ht="18" customHeight="1" thickBot="1">
      <c r="A12" s="35" t="s">
        <v>8</v>
      </c>
      <c r="B12" s="46" t="s">
        <v>170</v>
      </c>
      <c r="C12" s="37">
        <f>+C13+C14+C15+C16+C17</f>
        <v>0</v>
      </c>
    </row>
    <row r="13" spans="1:3" s="34" customFormat="1" ht="18" customHeight="1">
      <c r="A13" s="38" t="s">
        <v>82</v>
      </c>
      <c r="B13" s="39" t="s">
        <v>171</v>
      </c>
      <c r="C13" s="40"/>
    </row>
    <row r="14" spans="1:3" s="34" customFormat="1" ht="18" customHeight="1">
      <c r="A14" s="41" t="s">
        <v>83</v>
      </c>
      <c r="B14" s="42" t="s">
        <v>172</v>
      </c>
      <c r="C14" s="43"/>
    </row>
    <row r="15" spans="1:3" s="34" customFormat="1" ht="18" customHeight="1">
      <c r="A15" s="41" t="s">
        <v>84</v>
      </c>
      <c r="B15" s="42" t="s">
        <v>370</v>
      </c>
      <c r="C15" s="43"/>
    </row>
    <row r="16" spans="1:3" s="34" customFormat="1" ht="18" customHeight="1">
      <c r="A16" s="41" t="s">
        <v>85</v>
      </c>
      <c r="B16" s="42" t="s">
        <v>371</v>
      </c>
      <c r="C16" s="43"/>
    </row>
    <row r="17" spans="1:3" s="34" customFormat="1" ht="18" customHeight="1">
      <c r="A17" s="41" t="s">
        <v>86</v>
      </c>
      <c r="B17" s="42" t="s">
        <v>173</v>
      </c>
      <c r="C17" s="43"/>
    </row>
    <row r="18" spans="1:3" s="34" customFormat="1" ht="18" customHeight="1" thickBot="1">
      <c r="A18" s="44" t="s">
        <v>95</v>
      </c>
      <c r="B18" s="45" t="s">
        <v>174</v>
      </c>
      <c r="C18" s="47"/>
    </row>
    <row r="19" spans="1:3" s="34" customFormat="1" ht="18" customHeight="1" thickBot="1">
      <c r="A19" s="35" t="s">
        <v>9</v>
      </c>
      <c r="B19" s="36" t="s">
        <v>175</v>
      </c>
      <c r="C19" s="37">
        <f>+C20+C21+C22+C23+C24</f>
        <v>0</v>
      </c>
    </row>
    <row r="20" spans="1:3" s="34" customFormat="1" ht="18" customHeight="1">
      <c r="A20" s="38" t="s">
        <v>65</v>
      </c>
      <c r="B20" s="39" t="s">
        <v>176</v>
      </c>
      <c r="C20" s="40"/>
    </row>
    <row r="21" spans="1:3" s="34" customFormat="1" ht="18" customHeight="1">
      <c r="A21" s="41" t="s">
        <v>66</v>
      </c>
      <c r="B21" s="42" t="s">
        <v>177</v>
      </c>
      <c r="C21" s="43"/>
    </row>
    <row r="22" spans="1:3" s="34" customFormat="1" ht="18" customHeight="1">
      <c r="A22" s="41" t="s">
        <v>67</v>
      </c>
      <c r="B22" s="42" t="s">
        <v>372</v>
      </c>
      <c r="C22" s="43"/>
    </row>
    <row r="23" spans="1:3" s="34" customFormat="1" ht="18" customHeight="1">
      <c r="A23" s="41" t="s">
        <v>68</v>
      </c>
      <c r="B23" s="42" t="s">
        <v>373</v>
      </c>
      <c r="C23" s="43"/>
    </row>
    <row r="24" spans="1:3" s="34" customFormat="1" ht="18" customHeight="1">
      <c r="A24" s="41" t="s">
        <v>113</v>
      </c>
      <c r="B24" s="42" t="s">
        <v>178</v>
      </c>
      <c r="C24" s="43"/>
    </row>
    <row r="25" spans="1:3" s="34" customFormat="1" ht="18" customHeight="1" thickBot="1">
      <c r="A25" s="44" t="s">
        <v>114</v>
      </c>
      <c r="B25" s="45" t="s">
        <v>179</v>
      </c>
      <c r="C25" s="47"/>
    </row>
    <row r="26" spans="1:3" s="34" customFormat="1" ht="18" customHeight="1" thickBot="1">
      <c r="A26" s="35" t="s">
        <v>115</v>
      </c>
      <c r="B26" s="36" t="s">
        <v>180</v>
      </c>
      <c r="C26" s="48">
        <f>+C27+C30+C31+C32</f>
        <v>0</v>
      </c>
    </row>
    <row r="27" spans="1:3" s="34" customFormat="1" ht="18" customHeight="1">
      <c r="A27" s="38" t="s">
        <v>181</v>
      </c>
      <c r="B27" s="39" t="s">
        <v>187</v>
      </c>
      <c r="C27" s="49">
        <f>+C28+C29</f>
        <v>0</v>
      </c>
    </row>
    <row r="28" spans="1:3" s="34" customFormat="1" ht="18" customHeight="1">
      <c r="A28" s="41" t="s">
        <v>182</v>
      </c>
      <c r="B28" s="42" t="s">
        <v>188</v>
      </c>
      <c r="C28" s="43"/>
    </row>
    <row r="29" spans="1:3" s="34" customFormat="1" ht="18" customHeight="1">
      <c r="A29" s="41" t="s">
        <v>183</v>
      </c>
      <c r="B29" s="42" t="s">
        <v>189</v>
      </c>
      <c r="C29" s="43"/>
    </row>
    <row r="30" spans="1:3" s="34" customFormat="1" ht="18" customHeight="1">
      <c r="A30" s="41" t="s">
        <v>184</v>
      </c>
      <c r="B30" s="42" t="s">
        <v>190</v>
      </c>
      <c r="C30" s="43"/>
    </row>
    <row r="31" spans="1:3" s="34" customFormat="1" ht="18" customHeight="1">
      <c r="A31" s="41" t="s">
        <v>185</v>
      </c>
      <c r="B31" s="42" t="s">
        <v>191</v>
      </c>
      <c r="C31" s="43"/>
    </row>
    <row r="32" spans="1:3" s="34" customFormat="1" ht="18" customHeight="1" thickBot="1">
      <c r="A32" s="44" t="s">
        <v>186</v>
      </c>
      <c r="B32" s="45" t="s">
        <v>192</v>
      </c>
      <c r="C32" s="47"/>
    </row>
    <row r="33" spans="1:3" s="34" customFormat="1" ht="18" customHeight="1" thickBot="1">
      <c r="A33" s="35" t="s">
        <v>11</v>
      </c>
      <c r="B33" s="36" t="s">
        <v>193</v>
      </c>
      <c r="C33" s="37">
        <f>SUM(C34:C43)</f>
        <v>0</v>
      </c>
    </row>
    <row r="34" spans="1:3" s="34" customFormat="1" ht="18" customHeight="1">
      <c r="A34" s="38" t="s">
        <v>69</v>
      </c>
      <c r="B34" s="39" t="s">
        <v>196</v>
      </c>
      <c r="C34" s="40"/>
    </row>
    <row r="35" spans="1:3" s="34" customFormat="1" ht="18" customHeight="1">
      <c r="A35" s="41" t="s">
        <v>70</v>
      </c>
      <c r="B35" s="42" t="s">
        <v>197</v>
      </c>
      <c r="C35" s="43"/>
    </row>
    <row r="36" spans="1:3" s="34" customFormat="1" ht="18" customHeight="1">
      <c r="A36" s="41" t="s">
        <v>71</v>
      </c>
      <c r="B36" s="42" t="s">
        <v>198</v>
      </c>
      <c r="C36" s="43"/>
    </row>
    <row r="37" spans="1:3" s="34" customFormat="1" ht="18" customHeight="1">
      <c r="A37" s="41" t="s">
        <v>117</v>
      </c>
      <c r="B37" s="42" t="s">
        <v>199</v>
      </c>
      <c r="C37" s="43"/>
    </row>
    <row r="38" spans="1:3" s="34" customFormat="1" ht="18" customHeight="1">
      <c r="A38" s="41" t="s">
        <v>118</v>
      </c>
      <c r="B38" s="42" t="s">
        <v>200</v>
      </c>
      <c r="C38" s="43"/>
    </row>
    <row r="39" spans="1:3" s="34" customFormat="1" ht="18" customHeight="1">
      <c r="A39" s="41" t="s">
        <v>119</v>
      </c>
      <c r="B39" s="42" t="s">
        <v>201</v>
      </c>
      <c r="C39" s="43"/>
    </row>
    <row r="40" spans="1:3" s="34" customFormat="1" ht="18" customHeight="1">
      <c r="A40" s="41" t="s">
        <v>120</v>
      </c>
      <c r="B40" s="42" t="s">
        <v>202</v>
      </c>
      <c r="C40" s="43"/>
    </row>
    <row r="41" spans="1:3" s="34" customFormat="1" ht="18" customHeight="1">
      <c r="A41" s="41" t="s">
        <v>121</v>
      </c>
      <c r="B41" s="42" t="s">
        <v>203</v>
      </c>
      <c r="C41" s="43"/>
    </row>
    <row r="42" spans="1:3" s="34" customFormat="1" ht="18" customHeight="1">
      <c r="A42" s="41" t="s">
        <v>194</v>
      </c>
      <c r="B42" s="42" t="s">
        <v>204</v>
      </c>
      <c r="C42" s="50"/>
    </row>
    <row r="43" spans="1:3" s="34" customFormat="1" ht="18" customHeight="1" thickBot="1">
      <c r="A43" s="44" t="s">
        <v>195</v>
      </c>
      <c r="B43" s="45" t="s">
        <v>205</v>
      </c>
      <c r="C43" s="51"/>
    </row>
    <row r="44" spans="1:3" s="34" customFormat="1" ht="18" customHeight="1" thickBot="1">
      <c r="A44" s="35" t="s">
        <v>12</v>
      </c>
      <c r="B44" s="36" t="s">
        <v>206</v>
      </c>
      <c r="C44" s="37">
        <f>SUM(C45:C49)</f>
        <v>0</v>
      </c>
    </row>
    <row r="45" spans="1:3" s="34" customFormat="1" ht="18" customHeight="1">
      <c r="A45" s="38" t="s">
        <v>72</v>
      </c>
      <c r="B45" s="39" t="s">
        <v>210</v>
      </c>
      <c r="C45" s="52"/>
    </row>
    <row r="46" spans="1:3" s="34" customFormat="1" ht="18" customHeight="1">
      <c r="A46" s="41" t="s">
        <v>73</v>
      </c>
      <c r="B46" s="42" t="s">
        <v>211</v>
      </c>
      <c r="C46" s="50"/>
    </row>
    <row r="47" spans="1:3" s="34" customFormat="1" ht="18" customHeight="1">
      <c r="A47" s="41" t="s">
        <v>207</v>
      </c>
      <c r="B47" s="42" t="s">
        <v>212</v>
      </c>
      <c r="C47" s="50"/>
    </row>
    <row r="48" spans="1:3" s="34" customFormat="1" ht="18" customHeight="1">
      <c r="A48" s="41" t="s">
        <v>208</v>
      </c>
      <c r="B48" s="42" t="s">
        <v>213</v>
      </c>
      <c r="C48" s="50"/>
    </row>
    <row r="49" spans="1:3" s="34" customFormat="1" ht="18" customHeight="1" thickBot="1">
      <c r="A49" s="44" t="s">
        <v>209</v>
      </c>
      <c r="B49" s="45" t="s">
        <v>214</v>
      </c>
      <c r="C49" s="51"/>
    </row>
    <row r="50" spans="1:3" s="34" customFormat="1" ht="18" customHeight="1" thickBot="1">
      <c r="A50" s="35" t="s">
        <v>122</v>
      </c>
      <c r="B50" s="36" t="s">
        <v>215</v>
      </c>
      <c r="C50" s="37">
        <f>SUM(C51:C53)</f>
        <v>0</v>
      </c>
    </row>
    <row r="51" spans="1:3" s="34" customFormat="1" ht="18" customHeight="1">
      <c r="A51" s="38" t="s">
        <v>74</v>
      </c>
      <c r="B51" s="39" t="s">
        <v>216</v>
      </c>
      <c r="C51" s="40"/>
    </row>
    <row r="52" spans="1:3" s="34" customFormat="1" ht="18" customHeight="1">
      <c r="A52" s="41" t="s">
        <v>75</v>
      </c>
      <c r="B52" s="42" t="s">
        <v>217</v>
      </c>
      <c r="C52" s="43"/>
    </row>
    <row r="53" spans="1:3" s="34" customFormat="1" ht="18" customHeight="1">
      <c r="A53" s="41" t="s">
        <v>220</v>
      </c>
      <c r="B53" s="42" t="s">
        <v>218</v>
      </c>
      <c r="C53" s="43"/>
    </row>
    <row r="54" spans="1:3" s="34" customFormat="1" ht="18" customHeight="1" thickBot="1">
      <c r="A54" s="44" t="s">
        <v>221</v>
      </c>
      <c r="B54" s="45" t="s">
        <v>219</v>
      </c>
      <c r="C54" s="47"/>
    </row>
    <row r="55" spans="1:3" s="34" customFormat="1" ht="18" customHeight="1" thickBot="1">
      <c r="A55" s="35" t="s">
        <v>14</v>
      </c>
      <c r="B55" s="46" t="s">
        <v>222</v>
      </c>
      <c r="C55" s="37">
        <f>SUM(C56:C58)</f>
        <v>0</v>
      </c>
    </row>
    <row r="56" spans="1:3" s="34" customFormat="1" ht="18" customHeight="1">
      <c r="A56" s="38" t="s">
        <v>123</v>
      </c>
      <c r="B56" s="39" t="s">
        <v>224</v>
      </c>
      <c r="C56" s="50"/>
    </row>
    <row r="57" spans="1:3" s="34" customFormat="1" ht="18" customHeight="1">
      <c r="A57" s="41" t="s">
        <v>124</v>
      </c>
      <c r="B57" s="42" t="s">
        <v>375</v>
      </c>
      <c r="C57" s="50"/>
    </row>
    <row r="58" spans="1:3" s="34" customFormat="1" ht="18" customHeight="1">
      <c r="A58" s="41" t="s">
        <v>142</v>
      </c>
      <c r="B58" s="42" t="s">
        <v>225</v>
      </c>
      <c r="C58" s="50"/>
    </row>
    <row r="59" spans="1:3" s="34" customFormat="1" ht="18" customHeight="1" thickBot="1">
      <c r="A59" s="44" t="s">
        <v>223</v>
      </c>
      <c r="B59" s="45" t="s">
        <v>226</v>
      </c>
      <c r="C59" s="50"/>
    </row>
    <row r="60" spans="1:3" s="34" customFormat="1" ht="18" customHeight="1" thickBot="1">
      <c r="A60" s="35" t="s">
        <v>15</v>
      </c>
      <c r="B60" s="36" t="s">
        <v>227</v>
      </c>
      <c r="C60" s="48">
        <f>+C5+C12+C19+C26+C33+C44+C50+C55</f>
        <v>0</v>
      </c>
    </row>
    <row r="61" spans="1:3" s="34" customFormat="1" ht="18" customHeight="1" thickBot="1">
      <c r="A61" s="53" t="s">
        <v>228</v>
      </c>
      <c r="B61" s="46" t="s">
        <v>229</v>
      </c>
      <c r="C61" s="37">
        <f>SUM(C62:C64)</f>
        <v>0</v>
      </c>
    </row>
    <row r="62" spans="1:3" s="34" customFormat="1" ht="18" customHeight="1">
      <c r="A62" s="38" t="s">
        <v>262</v>
      </c>
      <c r="B62" s="39" t="s">
        <v>230</v>
      </c>
      <c r="C62" s="50"/>
    </row>
    <row r="63" spans="1:3" s="34" customFormat="1" ht="18" customHeight="1">
      <c r="A63" s="41" t="s">
        <v>271</v>
      </c>
      <c r="B63" s="42" t="s">
        <v>231</v>
      </c>
      <c r="C63" s="50"/>
    </row>
    <row r="64" spans="1:3" s="34" customFormat="1" ht="18" customHeight="1" thickBot="1">
      <c r="A64" s="44" t="s">
        <v>272</v>
      </c>
      <c r="B64" s="54" t="s">
        <v>232</v>
      </c>
      <c r="C64" s="50"/>
    </row>
    <row r="65" spans="1:3" s="34" customFormat="1" ht="18" customHeight="1" thickBot="1">
      <c r="A65" s="53" t="s">
        <v>233</v>
      </c>
      <c r="B65" s="46" t="s">
        <v>234</v>
      </c>
      <c r="C65" s="37">
        <f>SUM(C66:C69)</f>
        <v>0</v>
      </c>
    </row>
    <row r="66" spans="1:3" s="34" customFormat="1" ht="18" customHeight="1">
      <c r="A66" s="38" t="s">
        <v>100</v>
      </c>
      <c r="B66" s="39" t="s">
        <v>235</v>
      </c>
      <c r="C66" s="50"/>
    </row>
    <row r="67" spans="1:3" s="34" customFormat="1" ht="18" customHeight="1">
      <c r="A67" s="41" t="s">
        <v>101</v>
      </c>
      <c r="B67" s="42" t="s">
        <v>236</v>
      </c>
      <c r="C67" s="50"/>
    </row>
    <row r="68" spans="1:3" s="34" customFormat="1" ht="18" customHeight="1">
      <c r="A68" s="41" t="s">
        <v>263</v>
      </c>
      <c r="B68" s="42" t="s">
        <v>237</v>
      </c>
      <c r="C68" s="50"/>
    </row>
    <row r="69" spans="1:3" s="34" customFormat="1" ht="18" customHeight="1" thickBot="1">
      <c r="A69" s="44" t="s">
        <v>264</v>
      </c>
      <c r="B69" s="45" t="s">
        <v>238</v>
      </c>
      <c r="C69" s="50"/>
    </row>
    <row r="70" spans="1:3" s="34" customFormat="1" ht="18" customHeight="1" thickBot="1">
      <c r="A70" s="53" t="s">
        <v>239</v>
      </c>
      <c r="B70" s="46" t="s">
        <v>240</v>
      </c>
      <c r="C70" s="37">
        <f>SUM(C71:C72)</f>
        <v>0</v>
      </c>
    </row>
    <row r="71" spans="1:3" s="34" customFormat="1" ht="18" customHeight="1">
      <c r="A71" s="38" t="s">
        <v>265</v>
      </c>
      <c r="B71" s="39" t="s">
        <v>241</v>
      </c>
      <c r="C71" s="50"/>
    </row>
    <row r="72" spans="1:3" s="34" customFormat="1" ht="18" customHeight="1" thickBot="1">
      <c r="A72" s="44" t="s">
        <v>266</v>
      </c>
      <c r="B72" s="45" t="s">
        <v>242</v>
      </c>
      <c r="C72" s="50"/>
    </row>
    <row r="73" spans="1:3" s="34" customFormat="1" ht="18" customHeight="1" thickBot="1">
      <c r="A73" s="53" t="s">
        <v>243</v>
      </c>
      <c r="B73" s="46" t="s">
        <v>244</v>
      </c>
      <c r="C73" s="37">
        <f>SUM(C74:C76)</f>
        <v>0</v>
      </c>
    </row>
    <row r="74" spans="1:3" s="34" customFormat="1" ht="18" customHeight="1">
      <c r="A74" s="38" t="s">
        <v>267</v>
      </c>
      <c r="B74" s="39" t="s">
        <v>245</v>
      </c>
      <c r="C74" s="50"/>
    </row>
    <row r="75" spans="1:3" s="34" customFormat="1" ht="18" customHeight="1">
      <c r="A75" s="41" t="s">
        <v>268</v>
      </c>
      <c r="B75" s="42" t="s">
        <v>246</v>
      </c>
      <c r="C75" s="50"/>
    </row>
    <row r="76" spans="1:3" s="34" customFormat="1" ht="18" customHeight="1" thickBot="1">
      <c r="A76" s="44" t="s">
        <v>269</v>
      </c>
      <c r="B76" s="45" t="s">
        <v>247</v>
      </c>
      <c r="C76" s="50"/>
    </row>
    <row r="77" spans="1:3" s="34" customFormat="1" ht="18" customHeight="1" thickBot="1">
      <c r="A77" s="53" t="s">
        <v>248</v>
      </c>
      <c r="B77" s="46" t="s">
        <v>270</v>
      </c>
      <c r="C77" s="37">
        <f>SUM(C78:C81)</f>
        <v>0</v>
      </c>
    </row>
    <row r="78" spans="1:3" s="34" customFormat="1" ht="18" customHeight="1">
      <c r="A78" s="55" t="s">
        <v>249</v>
      </c>
      <c r="B78" s="39" t="s">
        <v>250</v>
      </c>
      <c r="C78" s="50"/>
    </row>
    <row r="79" spans="1:3" s="34" customFormat="1" ht="18" customHeight="1">
      <c r="A79" s="56" t="s">
        <v>251</v>
      </c>
      <c r="B79" s="42" t="s">
        <v>252</v>
      </c>
      <c r="C79" s="50"/>
    </row>
    <row r="80" spans="1:3" s="34" customFormat="1" ht="18" customHeight="1">
      <c r="A80" s="56" t="s">
        <v>253</v>
      </c>
      <c r="B80" s="42" t="s">
        <v>254</v>
      </c>
      <c r="C80" s="50"/>
    </row>
    <row r="81" spans="1:3" s="34" customFormat="1" ht="18" customHeight="1" thickBot="1">
      <c r="A81" s="57" t="s">
        <v>255</v>
      </c>
      <c r="B81" s="45" t="s">
        <v>256</v>
      </c>
      <c r="C81" s="50"/>
    </row>
    <row r="82" spans="1:3" s="34" customFormat="1" ht="18" customHeight="1" thickBot="1">
      <c r="A82" s="53" t="s">
        <v>257</v>
      </c>
      <c r="B82" s="46" t="s">
        <v>258</v>
      </c>
      <c r="C82" s="58"/>
    </row>
    <row r="83" spans="1:3" s="34" customFormat="1" ht="18" customHeight="1" thickBot="1">
      <c r="A83" s="53" t="s">
        <v>259</v>
      </c>
      <c r="B83" s="59" t="s">
        <v>260</v>
      </c>
      <c r="C83" s="48">
        <f>+C61+C65+C70+C73+C77+C82</f>
        <v>0</v>
      </c>
    </row>
    <row r="84" spans="1:3" s="34" customFormat="1" ht="18" customHeight="1" thickBot="1">
      <c r="A84" s="60" t="s">
        <v>273</v>
      </c>
      <c r="B84" s="61" t="s">
        <v>261</v>
      </c>
      <c r="C84" s="48">
        <f>+C60+C83</f>
        <v>0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/>
      <c r="B87" s="267"/>
      <c r="C87" s="65" t="s">
        <v>141</v>
      </c>
    </row>
    <row r="88" spans="1:3" s="26" customFormat="1" ht="18" customHeight="1" thickBot="1">
      <c r="A88" s="28" t="s">
        <v>51</v>
      </c>
      <c r="B88" s="29" t="s">
        <v>36</v>
      </c>
      <c r="C88" s="30">
        <v>2016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378</v>
      </c>
      <c r="C90" s="69">
        <f>SUM(C91:C95)</f>
        <v>0</v>
      </c>
    </row>
    <row r="91" spans="1:3" s="26" customFormat="1" ht="18" customHeight="1">
      <c r="A91" s="70" t="s">
        <v>76</v>
      </c>
      <c r="B91" s="71" t="s">
        <v>37</v>
      </c>
      <c r="C91" s="72"/>
    </row>
    <row r="92" spans="1:3" s="26" customFormat="1" ht="18" customHeight="1">
      <c r="A92" s="41" t="s">
        <v>77</v>
      </c>
      <c r="B92" s="73" t="s">
        <v>125</v>
      </c>
      <c r="C92" s="43"/>
    </row>
    <row r="93" spans="1:3" s="26" customFormat="1" ht="18" customHeight="1">
      <c r="A93" s="41" t="s">
        <v>78</v>
      </c>
      <c r="B93" s="73" t="s">
        <v>98</v>
      </c>
      <c r="C93" s="47"/>
    </row>
    <row r="94" spans="1:3" s="26" customFormat="1" ht="18" customHeight="1">
      <c r="A94" s="41" t="s">
        <v>79</v>
      </c>
      <c r="B94" s="74" t="s">
        <v>126</v>
      </c>
      <c r="C94" s="47"/>
    </row>
    <row r="95" spans="1:3" s="26" customFormat="1" ht="18" customHeight="1">
      <c r="A95" s="41" t="s">
        <v>90</v>
      </c>
      <c r="B95" s="75" t="s">
        <v>127</v>
      </c>
      <c r="C95" s="47"/>
    </row>
    <row r="96" spans="1:3" s="26" customFormat="1" ht="18" customHeight="1">
      <c r="A96" s="41" t="s">
        <v>80</v>
      </c>
      <c r="B96" s="73" t="s">
        <v>276</v>
      </c>
      <c r="C96" s="47"/>
    </row>
    <row r="97" spans="1:3" s="26" customFormat="1" ht="18" customHeight="1">
      <c r="A97" s="41" t="s">
        <v>81</v>
      </c>
      <c r="B97" s="76" t="s">
        <v>277</v>
      </c>
      <c r="C97" s="47"/>
    </row>
    <row r="98" spans="1:3" s="26" customFormat="1" ht="18" customHeight="1">
      <c r="A98" s="41" t="s">
        <v>91</v>
      </c>
      <c r="B98" s="77" t="s">
        <v>278</v>
      </c>
      <c r="C98" s="47"/>
    </row>
    <row r="99" spans="1:3" s="26" customFormat="1" ht="18" customHeight="1">
      <c r="A99" s="41" t="s">
        <v>92</v>
      </c>
      <c r="B99" s="77" t="s">
        <v>279</v>
      </c>
      <c r="C99" s="47"/>
    </row>
    <row r="100" spans="1:3" s="26" customFormat="1" ht="18" customHeight="1">
      <c r="A100" s="41" t="s">
        <v>93</v>
      </c>
      <c r="B100" s="76" t="s">
        <v>280</v>
      </c>
      <c r="C100" s="47"/>
    </row>
    <row r="101" spans="1:3" s="26" customFormat="1" ht="18" customHeight="1">
      <c r="A101" s="41" t="s">
        <v>94</v>
      </c>
      <c r="B101" s="76" t="s">
        <v>281</v>
      </c>
      <c r="C101" s="47"/>
    </row>
    <row r="102" spans="1:3" s="26" customFormat="1" ht="18" customHeight="1">
      <c r="A102" s="41" t="s">
        <v>96</v>
      </c>
      <c r="B102" s="77" t="s">
        <v>282</v>
      </c>
      <c r="C102" s="47"/>
    </row>
    <row r="103" spans="1:3" s="26" customFormat="1" ht="18" customHeight="1">
      <c r="A103" s="78" t="s">
        <v>128</v>
      </c>
      <c r="B103" s="79" t="s">
        <v>283</v>
      </c>
      <c r="C103" s="47"/>
    </row>
    <row r="104" spans="1:3" s="26" customFormat="1" ht="18" customHeight="1">
      <c r="A104" s="41" t="s">
        <v>274</v>
      </c>
      <c r="B104" s="79" t="s">
        <v>284</v>
      </c>
      <c r="C104" s="47"/>
    </row>
    <row r="105" spans="1:3" s="26" customFormat="1" ht="18" customHeight="1" thickBot="1">
      <c r="A105" s="80" t="s">
        <v>275</v>
      </c>
      <c r="B105" s="81" t="s">
        <v>285</v>
      </c>
      <c r="C105" s="82"/>
    </row>
    <row r="106" spans="1:3" s="26" customFormat="1" ht="18" customHeight="1" thickBot="1">
      <c r="A106" s="35" t="s">
        <v>8</v>
      </c>
      <c r="B106" s="83" t="s">
        <v>379</v>
      </c>
      <c r="C106" s="37">
        <f>+C107+C109+C111</f>
        <v>0</v>
      </c>
    </row>
    <row r="107" spans="1:3" s="26" customFormat="1" ht="18" customHeight="1">
      <c r="A107" s="38" t="s">
        <v>82</v>
      </c>
      <c r="B107" s="73" t="s">
        <v>140</v>
      </c>
      <c r="C107" s="40"/>
    </row>
    <row r="108" spans="1:3" s="26" customFormat="1" ht="18" customHeight="1">
      <c r="A108" s="38" t="s">
        <v>83</v>
      </c>
      <c r="B108" s="84" t="s">
        <v>289</v>
      </c>
      <c r="C108" s="40"/>
    </row>
    <row r="109" spans="1:3" s="26" customFormat="1" ht="18" customHeight="1">
      <c r="A109" s="38" t="s">
        <v>84</v>
      </c>
      <c r="B109" s="84" t="s">
        <v>129</v>
      </c>
      <c r="C109" s="43"/>
    </row>
    <row r="110" spans="1:3" s="26" customFormat="1" ht="18" customHeight="1">
      <c r="A110" s="38" t="s">
        <v>85</v>
      </c>
      <c r="B110" s="84" t="s">
        <v>290</v>
      </c>
      <c r="C110" s="85"/>
    </row>
    <row r="111" spans="1:3" s="26" customFormat="1" ht="18" customHeight="1">
      <c r="A111" s="38" t="s">
        <v>86</v>
      </c>
      <c r="B111" s="86" t="s">
        <v>143</v>
      </c>
      <c r="C111" s="85"/>
    </row>
    <row r="112" spans="1:3" s="26" customFormat="1" ht="18" customHeight="1">
      <c r="A112" s="38" t="s">
        <v>95</v>
      </c>
      <c r="B112" s="87" t="s">
        <v>376</v>
      </c>
      <c r="C112" s="85"/>
    </row>
    <row r="113" spans="1:3" s="26" customFormat="1" ht="18" customHeight="1">
      <c r="A113" s="38" t="s">
        <v>97</v>
      </c>
      <c r="B113" s="88" t="s">
        <v>295</v>
      </c>
      <c r="C113" s="85"/>
    </row>
    <row r="114" spans="1:3" s="26" customFormat="1" ht="18" customHeight="1">
      <c r="A114" s="38" t="s">
        <v>130</v>
      </c>
      <c r="B114" s="77" t="s">
        <v>279</v>
      </c>
      <c r="C114" s="85"/>
    </row>
    <row r="115" spans="1:3" s="26" customFormat="1" ht="18" customHeight="1">
      <c r="A115" s="38" t="s">
        <v>131</v>
      </c>
      <c r="B115" s="77" t="s">
        <v>294</v>
      </c>
      <c r="C115" s="85"/>
    </row>
    <row r="116" spans="1:3" s="26" customFormat="1" ht="18" customHeight="1">
      <c r="A116" s="38" t="s">
        <v>132</v>
      </c>
      <c r="B116" s="77" t="s">
        <v>293</v>
      </c>
      <c r="C116" s="85"/>
    </row>
    <row r="117" spans="1:3" s="26" customFormat="1" ht="18" customHeight="1">
      <c r="A117" s="38" t="s">
        <v>286</v>
      </c>
      <c r="B117" s="77" t="s">
        <v>282</v>
      </c>
      <c r="C117" s="85"/>
    </row>
    <row r="118" spans="1:3" s="26" customFormat="1" ht="18" customHeight="1">
      <c r="A118" s="38" t="s">
        <v>287</v>
      </c>
      <c r="B118" s="77" t="s">
        <v>292</v>
      </c>
      <c r="C118" s="85"/>
    </row>
    <row r="119" spans="1:3" s="26" customFormat="1" ht="18" customHeight="1" thickBot="1">
      <c r="A119" s="78" t="s">
        <v>288</v>
      </c>
      <c r="B119" s="77" t="s">
        <v>291</v>
      </c>
      <c r="C119" s="89"/>
    </row>
    <row r="120" spans="1:3" s="26" customFormat="1" ht="18" customHeight="1" thickBot="1">
      <c r="A120" s="35" t="s">
        <v>9</v>
      </c>
      <c r="B120" s="90" t="s">
        <v>296</v>
      </c>
      <c r="C120" s="37">
        <f>+C121+C122</f>
        <v>0</v>
      </c>
    </row>
    <row r="121" spans="1:3" s="26" customFormat="1" ht="18" customHeight="1">
      <c r="A121" s="38" t="s">
        <v>65</v>
      </c>
      <c r="B121" s="91" t="s">
        <v>42</v>
      </c>
      <c r="C121" s="40"/>
    </row>
    <row r="122" spans="1:3" s="26" customFormat="1" ht="18" customHeight="1" thickBot="1">
      <c r="A122" s="44" t="s">
        <v>66</v>
      </c>
      <c r="B122" s="84" t="s">
        <v>43</v>
      </c>
      <c r="C122" s="47"/>
    </row>
    <row r="123" spans="1:3" s="26" customFormat="1" ht="18" customHeight="1" thickBot="1">
      <c r="A123" s="35" t="s">
        <v>10</v>
      </c>
      <c r="B123" s="90" t="s">
        <v>297</v>
      </c>
      <c r="C123" s="37">
        <f>+C90+C106+C120</f>
        <v>0</v>
      </c>
    </row>
    <row r="124" spans="1:3" s="26" customFormat="1" ht="18" customHeight="1" thickBot="1">
      <c r="A124" s="35" t="s">
        <v>11</v>
      </c>
      <c r="B124" s="90" t="s">
        <v>298</v>
      </c>
      <c r="C124" s="37">
        <f>+C125+C126+C127</f>
        <v>0</v>
      </c>
    </row>
    <row r="125" spans="1:3" s="26" customFormat="1" ht="18" customHeight="1">
      <c r="A125" s="38" t="s">
        <v>69</v>
      </c>
      <c r="B125" s="91" t="s">
        <v>299</v>
      </c>
      <c r="C125" s="85"/>
    </row>
    <row r="126" spans="1:3" s="26" customFormat="1" ht="18" customHeight="1">
      <c r="A126" s="38" t="s">
        <v>70</v>
      </c>
      <c r="B126" s="91" t="s">
        <v>300</v>
      </c>
      <c r="C126" s="85"/>
    </row>
    <row r="127" spans="1:3" s="26" customFormat="1" ht="18" customHeight="1" thickBot="1">
      <c r="A127" s="78" t="s">
        <v>71</v>
      </c>
      <c r="B127" s="92" t="s">
        <v>301</v>
      </c>
      <c r="C127" s="85"/>
    </row>
    <row r="128" spans="1:3" s="26" customFormat="1" ht="18" customHeight="1" thickBot="1">
      <c r="A128" s="35" t="s">
        <v>12</v>
      </c>
      <c r="B128" s="90" t="s">
        <v>361</v>
      </c>
      <c r="C128" s="37">
        <f>+C129+C130+C131+C132</f>
        <v>0</v>
      </c>
    </row>
    <row r="129" spans="1:3" s="26" customFormat="1" ht="18" customHeight="1">
      <c r="A129" s="38" t="s">
        <v>72</v>
      </c>
      <c r="B129" s="91" t="s">
        <v>302</v>
      </c>
      <c r="C129" s="85"/>
    </row>
    <row r="130" spans="1:3" s="26" customFormat="1" ht="18" customHeight="1">
      <c r="A130" s="38" t="s">
        <v>73</v>
      </c>
      <c r="B130" s="91" t="s">
        <v>303</v>
      </c>
      <c r="C130" s="85"/>
    </row>
    <row r="131" spans="1:3" s="26" customFormat="1" ht="18" customHeight="1">
      <c r="A131" s="38" t="s">
        <v>207</v>
      </c>
      <c r="B131" s="91" t="s">
        <v>304</v>
      </c>
      <c r="C131" s="85"/>
    </row>
    <row r="132" spans="1:3" s="26" customFormat="1" ht="18" customHeight="1" thickBot="1">
      <c r="A132" s="78" t="s">
        <v>208</v>
      </c>
      <c r="B132" s="92" t="s">
        <v>305</v>
      </c>
      <c r="C132" s="85"/>
    </row>
    <row r="133" spans="1:3" s="26" customFormat="1" ht="18" customHeight="1" thickBot="1">
      <c r="A133" s="35" t="s">
        <v>13</v>
      </c>
      <c r="B133" s="90" t="s">
        <v>306</v>
      </c>
      <c r="C133" s="48">
        <f>+C134+C135+C136+C137</f>
        <v>0</v>
      </c>
    </row>
    <row r="134" spans="1:3" s="26" customFormat="1" ht="18" customHeight="1">
      <c r="A134" s="38" t="s">
        <v>74</v>
      </c>
      <c r="B134" s="91" t="s">
        <v>307</v>
      </c>
      <c r="C134" s="85"/>
    </row>
    <row r="135" spans="1:3" s="26" customFormat="1" ht="18" customHeight="1">
      <c r="A135" s="38" t="s">
        <v>75</v>
      </c>
      <c r="B135" s="91" t="s">
        <v>317</v>
      </c>
      <c r="C135" s="85"/>
    </row>
    <row r="136" spans="1:3" s="26" customFormat="1" ht="18" customHeight="1">
      <c r="A136" s="38" t="s">
        <v>220</v>
      </c>
      <c r="B136" s="91" t="s">
        <v>308</v>
      </c>
      <c r="C136" s="85"/>
    </row>
    <row r="137" spans="1:3" s="26" customFormat="1" ht="18" customHeight="1" thickBot="1">
      <c r="A137" s="78" t="s">
        <v>221</v>
      </c>
      <c r="B137" s="92" t="s">
        <v>309</v>
      </c>
      <c r="C137" s="85"/>
    </row>
    <row r="138" spans="1:3" s="26" customFormat="1" ht="18" customHeight="1" thickBot="1">
      <c r="A138" s="35" t="s">
        <v>14</v>
      </c>
      <c r="B138" s="90" t="s">
        <v>310</v>
      </c>
      <c r="C138" s="93">
        <f>+C139+C140+C141+C142</f>
        <v>0</v>
      </c>
    </row>
    <row r="139" spans="1:3" s="26" customFormat="1" ht="18" customHeight="1">
      <c r="A139" s="38" t="s">
        <v>123</v>
      </c>
      <c r="B139" s="91" t="s">
        <v>311</v>
      </c>
      <c r="C139" s="85"/>
    </row>
    <row r="140" spans="1:3" s="26" customFormat="1" ht="18" customHeight="1">
      <c r="A140" s="38" t="s">
        <v>124</v>
      </c>
      <c r="B140" s="91" t="s">
        <v>312</v>
      </c>
      <c r="C140" s="85"/>
    </row>
    <row r="141" spans="1:3" s="26" customFormat="1" ht="18" customHeight="1">
      <c r="A141" s="38" t="s">
        <v>142</v>
      </c>
      <c r="B141" s="91" t="s">
        <v>313</v>
      </c>
      <c r="C141" s="85"/>
    </row>
    <row r="142" spans="1:3" s="26" customFormat="1" ht="18" customHeight="1" thickBot="1">
      <c r="A142" s="38" t="s">
        <v>223</v>
      </c>
      <c r="B142" s="91" t="s">
        <v>314</v>
      </c>
      <c r="C142" s="85"/>
    </row>
    <row r="143" spans="1:9" s="26" customFormat="1" ht="18" customHeight="1" thickBot="1">
      <c r="A143" s="35" t="s">
        <v>15</v>
      </c>
      <c r="B143" s="90" t="s">
        <v>315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316</v>
      </c>
      <c r="C144" s="94">
        <f>+C123+C143</f>
        <v>0</v>
      </c>
    </row>
    <row r="145" s="26" customFormat="1" ht="18" customHeight="1">
      <c r="C145" s="99"/>
    </row>
    <row r="146" spans="1:3" s="26" customFormat="1" ht="18" customHeight="1">
      <c r="A146" s="268" t="s">
        <v>318</v>
      </c>
      <c r="B146" s="268"/>
      <c r="C146" s="268"/>
    </row>
    <row r="147" spans="1:3" s="26" customFormat="1" ht="18" customHeight="1" thickBot="1">
      <c r="A147" s="265"/>
      <c r="B147" s="265"/>
      <c r="C147" s="27" t="s">
        <v>141</v>
      </c>
    </row>
    <row r="148" spans="1:4" s="26" customFormat="1" ht="18" customHeight="1" thickBot="1">
      <c r="A148" s="35">
        <v>1</v>
      </c>
      <c r="B148" s="83" t="s">
        <v>319</v>
      </c>
      <c r="C148" s="37">
        <f>+C60-C123</f>
        <v>0</v>
      </c>
      <c r="D148" s="100"/>
    </row>
    <row r="149" spans="1:3" s="26" customFormat="1" ht="18" customHeight="1" thickBot="1">
      <c r="A149" s="35" t="s">
        <v>8</v>
      </c>
      <c r="B149" s="83" t="s">
        <v>320</v>
      </c>
      <c r="C149" s="3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Nagymányoki Német Nemzetiségi Önkormányzatának államigazgatási feladatainak
2017. ÉVI KÖLTSÉGVETÉSI MÉRLEGE 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7">
      <selection activeCell="C21" sqref="C21"/>
    </sheetView>
  </sheetViews>
  <sheetFormatPr defaultColWidth="9.00390625" defaultRowHeight="12.75"/>
  <cols>
    <col min="1" max="1" width="6.875" style="3" customWidth="1"/>
    <col min="2" max="2" width="55.125" style="20" customWidth="1"/>
    <col min="3" max="3" width="16.375" style="3" customWidth="1"/>
    <col min="4" max="4" width="55.125" style="3" customWidth="1"/>
    <col min="5" max="5" width="16.375" style="3" customWidth="1"/>
    <col min="6" max="6" width="4.875" style="3" customWidth="1"/>
    <col min="7" max="16384" width="9.375" style="3" customWidth="1"/>
  </cols>
  <sheetData>
    <row r="1" spans="2:6" s="101" customFormat="1" ht="39.75" customHeight="1">
      <c r="B1" s="102" t="s">
        <v>109</v>
      </c>
      <c r="C1" s="103"/>
      <c r="D1" s="103"/>
      <c r="E1" s="103"/>
      <c r="F1" s="271"/>
    </row>
    <row r="2" spans="2:6" s="101" customFormat="1" ht="16.5" thickBot="1">
      <c r="B2" s="104"/>
      <c r="E2" s="105"/>
      <c r="F2" s="271"/>
    </row>
    <row r="3" spans="1:6" s="101" customFormat="1" ht="18" customHeight="1" thickBot="1">
      <c r="A3" s="269" t="s">
        <v>51</v>
      </c>
      <c r="B3" s="106" t="s">
        <v>40</v>
      </c>
      <c r="C3" s="107"/>
      <c r="D3" s="106" t="s">
        <v>41</v>
      </c>
      <c r="E3" s="108"/>
      <c r="F3" s="271"/>
    </row>
    <row r="4" spans="1:6" s="25" customFormat="1" ht="35.25" customHeight="1" thickBot="1">
      <c r="A4" s="270"/>
      <c r="B4" s="109" t="s">
        <v>45</v>
      </c>
      <c r="C4" s="110" t="s">
        <v>382</v>
      </c>
      <c r="D4" s="109" t="s">
        <v>45</v>
      </c>
      <c r="E4" s="111" t="s">
        <v>382</v>
      </c>
      <c r="F4" s="271"/>
    </row>
    <row r="5" spans="1:6" s="25" customFormat="1" ht="16.5" thickBot="1">
      <c r="A5" s="112">
        <v>1</v>
      </c>
      <c r="B5" s="109">
        <v>2</v>
      </c>
      <c r="C5" s="110" t="s">
        <v>9</v>
      </c>
      <c r="D5" s="109" t="s">
        <v>10</v>
      </c>
      <c r="E5" s="111"/>
      <c r="F5" s="271"/>
    </row>
    <row r="6" spans="1:6" s="101" customFormat="1" ht="15.75">
      <c r="A6" s="113" t="s">
        <v>7</v>
      </c>
      <c r="B6" s="114" t="s">
        <v>321</v>
      </c>
      <c r="C6" s="115"/>
      <c r="D6" s="114" t="s">
        <v>46</v>
      </c>
      <c r="E6" s="116"/>
      <c r="F6" s="271"/>
    </row>
    <row r="7" spans="1:6" s="101" customFormat="1" ht="31.5">
      <c r="A7" s="117" t="s">
        <v>8</v>
      </c>
      <c r="B7" s="118" t="s">
        <v>322</v>
      </c>
      <c r="C7" s="119">
        <v>782000</v>
      </c>
      <c r="D7" s="118" t="s">
        <v>125</v>
      </c>
      <c r="E7" s="120"/>
      <c r="F7" s="271"/>
    </row>
    <row r="8" spans="1:6" s="101" customFormat="1" ht="15.75">
      <c r="A8" s="117" t="s">
        <v>9</v>
      </c>
      <c r="B8" s="118" t="s">
        <v>362</v>
      </c>
      <c r="C8" s="119"/>
      <c r="D8" s="118" t="s">
        <v>146</v>
      </c>
      <c r="E8" s="120">
        <v>1138886</v>
      </c>
      <c r="F8" s="271"/>
    </row>
    <row r="9" spans="1:6" s="101" customFormat="1" ht="15.75">
      <c r="A9" s="117" t="s">
        <v>10</v>
      </c>
      <c r="B9" s="118" t="s">
        <v>116</v>
      </c>
      <c r="C9" s="119"/>
      <c r="D9" s="118" t="s">
        <v>126</v>
      </c>
      <c r="E9" s="120"/>
      <c r="F9" s="271"/>
    </row>
    <row r="10" spans="1:6" s="101" customFormat="1" ht="15.75">
      <c r="A10" s="117" t="s">
        <v>11</v>
      </c>
      <c r="B10" s="121" t="s">
        <v>323</v>
      </c>
      <c r="C10" s="119"/>
      <c r="D10" s="118" t="s">
        <v>127</v>
      </c>
      <c r="E10" s="120"/>
      <c r="F10" s="271"/>
    </row>
    <row r="11" spans="1:6" s="101" customFormat="1" ht="15.75">
      <c r="A11" s="117" t="s">
        <v>12</v>
      </c>
      <c r="B11" s="118" t="s">
        <v>324</v>
      </c>
      <c r="C11" s="122"/>
      <c r="D11" s="118" t="s">
        <v>38</v>
      </c>
      <c r="E11" s="120">
        <v>600000</v>
      </c>
      <c r="F11" s="271"/>
    </row>
    <row r="12" spans="1:6" s="101" customFormat="1" ht="12.75" customHeight="1">
      <c r="A12" s="117" t="s">
        <v>13</v>
      </c>
      <c r="B12" s="118" t="s">
        <v>205</v>
      </c>
      <c r="C12" s="119"/>
      <c r="D12" s="123"/>
      <c r="E12" s="120"/>
      <c r="F12" s="271"/>
    </row>
    <row r="13" spans="1:6" s="101" customFormat="1" ht="12.75" customHeight="1">
      <c r="A13" s="117" t="s">
        <v>14</v>
      </c>
      <c r="B13" s="123"/>
      <c r="C13" s="119"/>
      <c r="D13" s="123"/>
      <c r="E13" s="120"/>
      <c r="F13" s="271"/>
    </row>
    <row r="14" spans="1:6" s="101" customFormat="1" ht="12.75" customHeight="1">
      <c r="A14" s="117" t="s">
        <v>15</v>
      </c>
      <c r="B14" s="124"/>
      <c r="C14" s="122"/>
      <c r="D14" s="123"/>
      <c r="E14" s="120"/>
      <c r="F14" s="271"/>
    </row>
    <row r="15" spans="1:6" s="101" customFormat="1" ht="12.75" customHeight="1">
      <c r="A15" s="117" t="s">
        <v>16</v>
      </c>
      <c r="B15" s="123"/>
      <c r="C15" s="119"/>
      <c r="D15" s="123"/>
      <c r="E15" s="120"/>
      <c r="F15" s="271"/>
    </row>
    <row r="16" spans="1:6" s="101" customFormat="1" ht="12.75" customHeight="1">
      <c r="A16" s="117" t="s">
        <v>17</v>
      </c>
      <c r="B16" s="123"/>
      <c r="C16" s="119"/>
      <c r="D16" s="123"/>
      <c r="E16" s="120"/>
      <c r="F16" s="271"/>
    </row>
    <row r="17" spans="1:6" s="101" customFormat="1" ht="12.75" customHeight="1" thickBot="1">
      <c r="A17" s="117" t="s">
        <v>18</v>
      </c>
      <c r="B17" s="125"/>
      <c r="C17" s="126"/>
      <c r="D17" s="123"/>
      <c r="E17" s="127"/>
      <c r="F17" s="271"/>
    </row>
    <row r="18" spans="1:6" s="101" customFormat="1" ht="15.75" customHeight="1" thickBot="1">
      <c r="A18" s="128" t="s">
        <v>19</v>
      </c>
      <c r="B18" s="129" t="s">
        <v>363</v>
      </c>
      <c r="C18" s="130">
        <f>+C6+C7+C9+C10+C12+C13+C14+C15+C16+C17</f>
        <v>782000</v>
      </c>
      <c r="D18" s="129" t="s">
        <v>332</v>
      </c>
      <c r="E18" s="131">
        <f>SUM(E6:E17)</f>
        <v>1738886</v>
      </c>
      <c r="F18" s="271"/>
    </row>
    <row r="19" spans="1:6" s="101" customFormat="1" ht="31.5">
      <c r="A19" s="132" t="s">
        <v>20</v>
      </c>
      <c r="B19" s="133" t="s">
        <v>327</v>
      </c>
      <c r="C19" s="134">
        <v>956886</v>
      </c>
      <c r="D19" s="118" t="s">
        <v>133</v>
      </c>
      <c r="E19" s="135"/>
      <c r="F19" s="271"/>
    </row>
    <row r="20" spans="1:6" s="101" customFormat="1" ht="15.75">
      <c r="A20" s="117" t="s">
        <v>21</v>
      </c>
      <c r="B20" s="118" t="s">
        <v>138</v>
      </c>
      <c r="C20" s="119">
        <v>956886</v>
      </c>
      <c r="D20" s="118" t="s">
        <v>331</v>
      </c>
      <c r="E20" s="120"/>
      <c r="F20" s="271"/>
    </row>
    <row r="21" spans="1:6" s="101" customFormat="1" ht="15.75">
      <c r="A21" s="117" t="s">
        <v>22</v>
      </c>
      <c r="B21" s="118" t="s">
        <v>139</v>
      </c>
      <c r="C21" s="119"/>
      <c r="D21" s="118" t="s">
        <v>107</v>
      </c>
      <c r="E21" s="120"/>
      <c r="F21" s="271"/>
    </row>
    <row r="22" spans="1:6" s="101" customFormat="1" ht="15.75">
      <c r="A22" s="117" t="s">
        <v>23</v>
      </c>
      <c r="B22" s="118" t="s">
        <v>144</v>
      </c>
      <c r="C22" s="119"/>
      <c r="D22" s="118" t="s">
        <v>108</v>
      </c>
      <c r="E22" s="120"/>
      <c r="F22" s="271"/>
    </row>
    <row r="23" spans="1:6" s="101" customFormat="1" ht="15.75">
      <c r="A23" s="117" t="s">
        <v>24</v>
      </c>
      <c r="B23" s="118" t="s">
        <v>145</v>
      </c>
      <c r="C23" s="119"/>
      <c r="D23" s="133" t="s">
        <v>147</v>
      </c>
      <c r="E23" s="120"/>
      <c r="F23" s="271"/>
    </row>
    <row r="24" spans="1:6" s="101" customFormat="1" ht="31.5">
      <c r="A24" s="117" t="s">
        <v>25</v>
      </c>
      <c r="B24" s="118" t="s">
        <v>328</v>
      </c>
      <c r="C24" s="136">
        <f>+C25+C26</f>
        <v>0</v>
      </c>
      <c r="D24" s="118" t="s">
        <v>134</v>
      </c>
      <c r="E24" s="120"/>
      <c r="F24" s="271"/>
    </row>
    <row r="25" spans="1:6" s="101" customFormat="1" ht="15.75">
      <c r="A25" s="132" t="s">
        <v>26</v>
      </c>
      <c r="B25" s="133" t="s">
        <v>325</v>
      </c>
      <c r="C25" s="137"/>
      <c r="D25" s="114" t="s">
        <v>135</v>
      </c>
      <c r="E25" s="135"/>
      <c r="F25" s="271"/>
    </row>
    <row r="26" spans="1:6" s="101" customFormat="1" ht="16.5" thickBot="1">
      <c r="A26" s="117" t="s">
        <v>27</v>
      </c>
      <c r="B26" s="118" t="s">
        <v>326</v>
      </c>
      <c r="C26" s="119"/>
      <c r="D26" s="123"/>
      <c r="E26" s="120"/>
      <c r="F26" s="271"/>
    </row>
    <row r="27" spans="1:6" s="101" customFormat="1" ht="32.25" thickBot="1">
      <c r="A27" s="128" t="s">
        <v>28</v>
      </c>
      <c r="B27" s="129" t="s">
        <v>329</v>
      </c>
      <c r="C27" s="130">
        <f>+C19+C24</f>
        <v>956886</v>
      </c>
      <c r="D27" s="129" t="s">
        <v>333</v>
      </c>
      <c r="E27" s="131"/>
      <c r="F27" s="271"/>
    </row>
    <row r="28" spans="1:6" s="101" customFormat="1" ht="16.5" thickBot="1">
      <c r="A28" s="128" t="s">
        <v>29</v>
      </c>
      <c r="B28" s="129" t="s">
        <v>330</v>
      </c>
      <c r="C28" s="138">
        <f>+C18+C27</f>
        <v>1738886</v>
      </c>
      <c r="D28" s="129" t="s">
        <v>334</v>
      </c>
      <c r="E28" s="138"/>
      <c r="F28" s="271"/>
    </row>
    <row r="29" spans="1:6" s="101" customFormat="1" ht="16.5" thickBot="1">
      <c r="A29" s="128" t="s">
        <v>30</v>
      </c>
      <c r="B29" s="129" t="s">
        <v>111</v>
      </c>
      <c r="C29" s="138">
        <f>IF(C18-E18&lt;0,E18-C18,"-")</f>
        <v>956886</v>
      </c>
      <c r="D29" s="129" t="s">
        <v>112</v>
      </c>
      <c r="E29" s="138"/>
      <c r="F29" s="271"/>
    </row>
    <row r="30" spans="1:6" s="101" customFormat="1" ht="16.5" thickBot="1">
      <c r="A30" s="128" t="s">
        <v>31</v>
      </c>
      <c r="B30" s="129" t="s">
        <v>148</v>
      </c>
      <c r="C30" s="138" t="str">
        <f>IF(C18+C19-E28&lt;0,E28-(C18+C19),"-")</f>
        <v>-</v>
      </c>
      <c r="D30" s="129" t="s">
        <v>149</v>
      </c>
      <c r="E30" s="138"/>
      <c r="F30" s="271"/>
    </row>
    <row r="31" spans="2:4" ht="18.75">
      <c r="B31" s="272"/>
      <c r="C31" s="272"/>
      <c r="D31" s="27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C20" sqref="C20"/>
    </sheetView>
  </sheetViews>
  <sheetFormatPr defaultColWidth="9.00390625" defaultRowHeight="12.75"/>
  <cols>
    <col min="1" max="1" width="6.875" style="3" customWidth="1"/>
    <col min="2" max="2" width="55.125" style="20" customWidth="1"/>
    <col min="3" max="3" width="16.375" style="3" customWidth="1"/>
    <col min="4" max="4" width="55.125" style="3" customWidth="1"/>
    <col min="5" max="5" width="16.375" style="3" customWidth="1"/>
    <col min="6" max="6" width="4.875" style="3" customWidth="1"/>
    <col min="7" max="16384" width="9.375" style="3" customWidth="1"/>
  </cols>
  <sheetData>
    <row r="1" spans="2:6" s="101" customFormat="1" ht="31.5">
      <c r="B1" s="102" t="s">
        <v>110</v>
      </c>
      <c r="C1" s="103"/>
      <c r="D1" s="103"/>
      <c r="E1" s="103"/>
      <c r="F1" s="271" t="s">
        <v>335</v>
      </c>
    </row>
    <row r="2" spans="2:6" s="101" customFormat="1" ht="16.5" thickBot="1">
      <c r="B2" s="104"/>
      <c r="E2" s="105" t="s">
        <v>44</v>
      </c>
      <c r="F2" s="271"/>
    </row>
    <row r="3" spans="1:6" s="101" customFormat="1" ht="16.5" thickBot="1">
      <c r="A3" s="273" t="s">
        <v>51</v>
      </c>
      <c r="B3" s="106" t="s">
        <v>40</v>
      </c>
      <c r="C3" s="107"/>
      <c r="D3" s="106" t="s">
        <v>41</v>
      </c>
      <c r="E3" s="108"/>
      <c r="F3" s="271"/>
    </row>
    <row r="4" spans="1:6" s="25" customFormat="1" ht="16.5" thickBot="1">
      <c r="A4" s="274"/>
      <c r="B4" s="109" t="s">
        <v>45</v>
      </c>
      <c r="C4" s="110" t="s">
        <v>383</v>
      </c>
      <c r="D4" s="109" t="s">
        <v>45</v>
      </c>
      <c r="E4" s="110" t="s">
        <v>382</v>
      </c>
      <c r="F4" s="271"/>
    </row>
    <row r="5" spans="1:6" s="25" customFormat="1" ht="16.5" thickBot="1">
      <c r="A5" s="112">
        <v>1</v>
      </c>
      <c r="B5" s="109">
        <v>2</v>
      </c>
      <c r="C5" s="110">
        <v>3</v>
      </c>
      <c r="D5" s="109">
        <v>4</v>
      </c>
      <c r="E5" s="111">
        <v>5</v>
      </c>
      <c r="F5" s="271"/>
    </row>
    <row r="6" spans="1:6" s="101" customFormat="1" ht="31.5">
      <c r="A6" s="113" t="s">
        <v>7</v>
      </c>
      <c r="B6" s="114" t="s">
        <v>336</v>
      </c>
      <c r="C6" s="115"/>
      <c r="D6" s="114" t="s">
        <v>140</v>
      </c>
      <c r="E6" s="116">
        <v>1800000</v>
      </c>
      <c r="F6" s="271"/>
    </row>
    <row r="7" spans="1:6" s="101" customFormat="1" ht="15.75">
      <c r="A7" s="117" t="s">
        <v>8</v>
      </c>
      <c r="B7" s="118" t="s">
        <v>337</v>
      </c>
      <c r="C7" s="119"/>
      <c r="D7" s="118" t="s">
        <v>342</v>
      </c>
      <c r="E7" s="120"/>
      <c r="F7" s="271"/>
    </row>
    <row r="8" spans="1:6" s="101" customFormat="1" ht="15.75">
      <c r="A8" s="117" t="s">
        <v>9</v>
      </c>
      <c r="B8" s="118" t="s">
        <v>1</v>
      </c>
      <c r="C8" s="119"/>
      <c r="D8" s="118" t="s">
        <v>129</v>
      </c>
      <c r="E8" s="120"/>
      <c r="F8" s="271"/>
    </row>
    <row r="9" spans="1:6" s="101" customFormat="1" ht="15.75">
      <c r="A9" s="117" t="s">
        <v>10</v>
      </c>
      <c r="B9" s="118" t="s">
        <v>338</v>
      </c>
      <c r="C9" s="119"/>
      <c r="D9" s="118" t="s">
        <v>343</v>
      </c>
      <c r="E9" s="120"/>
      <c r="F9" s="271"/>
    </row>
    <row r="10" spans="1:6" s="101" customFormat="1" ht="15.75">
      <c r="A10" s="117" t="s">
        <v>11</v>
      </c>
      <c r="B10" s="118" t="s">
        <v>339</v>
      </c>
      <c r="C10" s="119"/>
      <c r="D10" s="118" t="s">
        <v>143</v>
      </c>
      <c r="E10" s="120"/>
      <c r="F10" s="271"/>
    </row>
    <row r="11" spans="1:6" s="101" customFormat="1" ht="15.75">
      <c r="A11" s="117" t="s">
        <v>12</v>
      </c>
      <c r="B11" s="118" t="s">
        <v>340</v>
      </c>
      <c r="C11" s="122"/>
      <c r="D11" s="123"/>
      <c r="E11" s="120"/>
      <c r="F11" s="271"/>
    </row>
    <row r="12" spans="1:6" s="101" customFormat="1" ht="15.75">
      <c r="A12" s="117" t="s">
        <v>13</v>
      </c>
      <c r="B12" s="123"/>
      <c r="C12" s="119"/>
      <c r="D12" s="123"/>
      <c r="E12" s="120"/>
      <c r="F12" s="271"/>
    </row>
    <row r="13" spans="1:6" s="101" customFormat="1" ht="15.75">
      <c r="A13" s="117" t="s">
        <v>14</v>
      </c>
      <c r="B13" s="123"/>
      <c r="C13" s="119"/>
      <c r="D13" s="123"/>
      <c r="E13" s="120"/>
      <c r="F13" s="271"/>
    </row>
    <row r="14" spans="1:6" s="101" customFormat="1" ht="15.75">
      <c r="A14" s="117" t="s">
        <v>15</v>
      </c>
      <c r="B14" s="123"/>
      <c r="C14" s="122"/>
      <c r="D14" s="123"/>
      <c r="E14" s="120"/>
      <c r="F14" s="271"/>
    </row>
    <row r="15" spans="1:6" s="101" customFormat="1" ht="15.75">
      <c r="A15" s="117" t="s">
        <v>16</v>
      </c>
      <c r="B15" s="123"/>
      <c r="C15" s="122"/>
      <c r="D15" s="123"/>
      <c r="E15" s="120"/>
      <c r="F15" s="271"/>
    </row>
    <row r="16" spans="1:6" s="101" customFormat="1" ht="16.5" thickBot="1">
      <c r="A16" s="132" t="s">
        <v>17</v>
      </c>
      <c r="B16" s="139"/>
      <c r="C16" s="140"/>
      <c r="D16" s="133" t="s">
        <v>38</v>
      </c>
      <c r="E16" s="135"/>
      <c r="F16" s="271"/>
    </row>
    <row r="17" spans="1:6" s="101" customFormat="1" ht="32.25" thickBot="1">
      <c r="A17" s="128" t="s">
        <v>18</v>
      </c>
      <c r="B17" s="129" t="s">
        <v>364</v>
      </c>
      <c r="C17" s="130">
        <f>+C6+C8+C9+C11+C12+C13+C14+C15+C16</f>
        <v>0</v>
      </c>
      <c r="D17" s="129" t="s">
        <v>365</v>
      </c>
      <c r="E17" s="131">
        <f>+E6+E8+E10+E11+E12+E13+E14+E15+E16</f>
        <v>1800000</v>
      </c>
      <c r="F17" s="271"/>
    </row>
    <row r="18" spans="1:6" s="101" customFormat="1" ht="31.5">
      <c r="A18" s="113" t="s">
        <v>19</v>
      </c>
      <c r="B18" s="141" t="s">
        <v>161</v>
      </c>
      <c r="C18" s="142">
        <f>+C19+C20+C21+C22+C23</f>
        <v>1800000</v>
      </c>
      <c r="D18" s="118" t="s">
        <v>133</v>
      </c>
      <c r="E18" s="116"/>
      <c r="F18" s="271"/>
    </row>
    <row r="19" spans="1:6" s="101" customFormat="1" ht="15.75">
      <c r="A19" s="117" t="s">
        <v>20</v>
      </c>
      <c r="B19" s="143" t="s">
        <v>150</v>
      </c>
      <c r="C19" s="119">
        <v>1800000</v>
      </c>
      <c r="D19" s="118" t="s">
        <v>136</v>
      </c>
      <c r="E19" s="120"/>
      <c r="F19" s="271"/>
    </row>
    <row r="20" spans="1:6" s="101" customFormat="1" ht="15.75">
      <c r="A20" s="113" t="s">
        <v>21</v>
      </c>
      <c r="B20" s="143" t="s">
        <v>151</v>
      </c>
      <c r="C20" s="119"/>
      <c r="D20" s="118" t="s">
        <v>107</v>
      </c>
      <c r="E20" s="120"/>
      <c r="F20" s="271"/>
    </row>
    <row r="21" spans="1:6" s="101" customFormat="1" ht="15.75">
      <c r="A21" s="117" t="s">
        <v>22</v>
      </c>
      <c r="B21" s="143" t="s">
        <v>152</v>
      </c>
      <c r="C21" s="119"/>
      <c r="D21" s="118" t="s">
        <v>108</v>
      </c>
      <c r="E21" s="120"/>
      <c r="F21" s="271"/>
    </row>
    <row r="22" spans="1:6" s="101" customFormat="1" ht="15.75">
      <c r="A22" s="113" t="s">
        <v>23</v>
      </c>
      <c r="B22" s="143" t="s">
        <v>153</v>
      </c>
      <c r="C22" s="119"/>
      <c r="D22" s="133" t="s">
        <v>147</v>
      </c>
      <c r="E22" s="120"/>
      <c r="F22" s="271"/>
    </row>
    <row r="23" spans="1:6" s="101" customFormat="1" ht="31.5">
      <c r="A23" s="117" t="s">
        <v>24</v>
      </c>
      <c r="B23" s="144" t="s">
        <v>154</v>
      </c>
      <c r="C23" s="119"/>
      <c r="D23" s="118" t="s">
        <v>137</v>
      </c>
      <c r="E23" s="120"/>
      <c r="F23" s="271"/>
    </row>
    <row r="24" spans="1:6" s="101" customFormat="1" ht="31.5">
      <c r="A24" s="113" t="s">
        <v>25</v>
      </c>
      <c r="B24" s="145" t="s">
        <v>155</v>
      </c>
      <c r="C24" s="136">
        <f>+C25+C26+C27+C28+C29</f>
        <v>0</v>
      </c>
      <c r="D24" s="114" t="s">
        <v>135</v>
      </c>
      <c r="E24" s="120"/>
      <c r="F24" s="271"/>
    </row>
    <row r="25" spans="1:6" s="101" customFormat="1" ht="15.75">
      <c r="A25" s="117" t="s">
        <v>26</v>
      </c>
      <c r="B25" s="144" t="s">
        <v>156</v>
      </c>
      <c r="C25" s="119"/>
      <c r="D25" s="114" t="s">
        <v>344</v>
      </c>
      <c r="E25" s="120"/>
      <c r="F25" s="271"/>
    </row>
    <row r="26" spans="1:6" s="101" customFormat="1" ht="15.75">
      <c r="A26" s="113" t="s">
        <v>27</v>
      </c>
      <c r="B26" s="144" t="s">
        <v>157</v>
      </c>
      <c r="C26" s="119"/>
      <c r="D26" s="146"/>
      <c r="E26" s="120"/>
      <c r="F26" s="271"/>
    </row>
    <row r="27" spans="1:6" s="101" customFormat="1" ht="15.75">
      <c r="A27" s="117" t="s">
        <v>28</v>
      </c>
      <c r="B27" s="143" t="s">
        <v>158</v>
      </c>
      <c r="C27" s="119"/>
      <c r="D27" s="146"/>
      <c r="E27" s="120"/>
      <c r="F27" s="271"/>
    </row>
    <row r="28" spans="1:6" s="101" customFormat="1" ht="15.75">
      <c r="A28" s="113" t="s">
        <v>29</v>
      </c>
      <c r="B28" s="147" t="s">
        <v>159</v>
      </c>
      <c r="C28" s="119"/>
      <c r="D28" s="123"/>
      <c r="E28" s="120"/>
      <c r="F28" s="271"/>
    </row>
    <row r="29" spans="1:6" s="101" customFormat="1" ht="16.5" thickBot="1">
      <c r="A29" s="117" t="s">
        <v>30</v>
      </c>
      <c r="B29" s="148" t="s">
        <v>160</v>
      </c>
      <c r="C29" s="119"/>
      <c r="D29" s="146"/>
      <c r="E29" s="120"/>
      <c r="F29" s="271"/>
    </row>
    <row r="30" spans="1:6" s="101" customFormat="1" ht="48" thickBot="1">
      <c r="A30" s="128" t="s">
        <v>31</v>
      </c>
      <c r="B30" s="129" t="s">
        <v>341</v>
      </c>
      <c r="C30" s="130">
        <f>+C18+C24</f>
        <v>1800000</v>
      </c>
      <c r="D30" s="129" t="s">
        <v>345</v>
      </c>
      <c r="E30" s="131">
        <f>SUM(E18:E29)</f>
        <v>0</v>
      </c>
      <c r="F30" s="271"/>
    </row>
    <row r="31" spans="1:6" s="101" customFormat="1" ht="16.5" thickBot="1">
      <c r="A31" s="128" t="s">
        <v>32</v>
      </c>
      <c r="B31" s="129" t="s">
        <v>346</v>
      </c>
      <c r="C31" s="138">
        <f>+C17+C30</f>
        <v>1800000</v>
      </c>
      <c r="D31" s="129" t="s">
        <v>347</v>
      </c>
      <c r="E31" s="138">
        <f>+E17+E30</f>
        <v>1800000</v>
      </c>
      <c r="F31" s="271"/>
    </row>
    <row r="32" spans="1:6" s="101" customFormat="1" ht="16.5" thickBot="1">
      <c r="A32" s="128" t="s">
        <v>33</v>
      </c>
      <c r="B32" s="129" t="s">
        <v>111</v>
      </c>
      <c r="C32" s="138">
        <f>IF(C17-E17&lt;0,E17-C17,"-")</f>
        <v>1800000</v>
      </c>
      <c r="D32" s="129" t="s">
        <v>112</v>
      </c>
      <c r="E32" s="138" t="str">
        <f>IF(C17-E17&gt;0,C17-E17,"-")</f>
        <v>-</v>
      </c>
      <c r="F32" s="271"/>
    </row>
    <row r="33" spans="1:6" s="101" customFormat="1" ht="16.5" thickBot="1">
      <c r="A33" s="128" t="s">
        <v>34</v>
      </c>
      <c r="B33" s="129" t="s">
        <v>148</v>
      </c>
      <c r="C33" s="138" t="str">
        <f>IF(C17+C18-E31&lt;0,E31-(C17+C18),"-")</f>
        <v>-</v>
      </c>
      <c r="D33" s="129" t="s">
        <v>149</v>
      </c>
      <c r="E33" s="138" t="str">
        <f>IF(C17+C18-E31&gt;0,C17+C18-E31,"-")</f>
        <v>-</v>
      </c>
      <c r="F33" s="27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90" sqref="B9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" t="s">
        <v>102</v>
      </c>
      <c r="E1" s="13" t="s">
        <v>106</v>
      </c>
    </row>
    <row r="3" spans="1:5" ht="12.75">
      <c r="A3" s="14"/>
      <c r="B3" s="15"/>
      <c r="C3" s="14"/>
      <c r="D3" s="17"/>
      <c r="E3" s="15"/>
    </row>
    <row r="4" spans="1:5" ht="15.75">
      <c r="A4" s="4" t="s">
        <v>348</v>
      </c>
      <c r="B4" s="16"/>
      <c r="C4" s="18"/>
      <c r="D4" s="17"/>
      <c r="E4" s="15"/>
    </row>
    <row r="5" spans="1:5" ht="12.75">
      <c r="A5" s="14"/>
      <c r="B5" s="15"/>
      <c r="C5" s="14"/>
      <c r="D5" s="17"/>
      <c r="E5" s="15"/>
    </row>
    <row r="6" spans="1:5" ht="12.75">
      <c r="A6" s="14" t="s">
        <v>350</v>
      </c>
      <c r="B6" s="15">
        <f>+'1 sz. tábla'!C60</f>
        <v>782000</v>
      </c>
      <c r="C6" s="14" t="s">
        <v>351</v>
      </c>
      <c r="D6" s="17">
        <f>+'2.1.sz.mell  '!C18+'2.2.sz.mell  '!C17</f>
        <v>782000</v>
      </c>
      <c r="E6" s="15">
        <f aca="true" t="shared" si="0" ref="E6:E15">+B6-D6</f>
        <v>0</v>
      </c>
    </row>
    <row r="7" spans="1:5" ht="12.75">
      <c r="A7" s="14" t="s">
        <v>352</v>
      </c>
      <c r="B7" s="15">
        <f>+'1 sz. tábla'!C83</f>
        <v>2756886</v>
      </c>
      <c r="C7" s="14" t="s">
        <v>353</v>
      </c>
      <c r="D7" s="17">
        <f>+'2.1.sz.mell  '!C27+'2.2.sz.mell  '!C30</f>
        <v>2756886</v>
      </c>
      <c r="E7" s="15">
        <f t="shared" si="0"/>
        <v>0</v>
      </c>
    </row>
    <row r="8" spans="1:5" ht="12.75">
      <c r="A8" s="14" t="s">
        <v>354</v>
      </c>
      <c r="B8" s="15">
        <f>+'1 sz. tábla'!C84</f>
        <v>3538886</v>
      </c>
      <c r="C8" s="14" t="s">
        <v>355</v>
      </c>
      <c r="D8" s="17">
        <f>+'2.1.sz.mell  '!C28+'2.2.sz.mell  '!C31</f>
        <v>3538886</v>
      </c>
      <c r="E8" s="15">
        <f t="shared" si="0"/>
        <v>0</v>
      </c>
    </row>
    <row r="9" spans="1:5" ht="12.75">
      <c r="A9" s="14"/>
      <c r="B9" s="15"/>
      <c r="C9" s="14"/>
      <c r="D9" s="17"/>
      <c r="E9" s="15"/>
    </row>
    <row r="10" spans="1:5" ht="12.75">
      <c r="A10" s="14"/>
      <c r="B10" s="15"/>
      <c r="C10" s="14"/>
      <c r="D10" s="17"/>
      <c r="E10" s="15"/>
    </row>
    <row r="11" spans="1:5" ht="15.75">
      <c r="A11" s="4" t="s">
        <v>349</v>
      </c>
      <c r="B11" s="16"/>
      <c r="C11" s="18"/>
      <c r="D11" s="17"/>
      <c r="E11" s="15"/>
    </row>
    <row r="12" spans="1:5" ht="12.75">
      <c r="A12" s="14"/>
      <c r="B12" s="15"/>
      <c r="C12" s="14"/>
      <c r="D12" s="17"/>
      <c r="E12" s="15"/>
    </row>
    <row r="13" spans="1:5" ht="12.75">
      <c r="A13" s="14" t="s">
        <v>359</v>
      </c>
      <c r="B13" s="15">
        <f>+'1 sz. tábla'!C123</f>
        <v>3538886</v>
      </c>
      <c r="C13" s="14" t="s">
        <v>358</v>
      </c>
      <c r="D13" s="17">
        <f>+'2.1.sz.mell  '!E18+'2.2.sz.mell  '!E17</f>
        <v>3538886</v>
      </c>
      <c r="E13" s="15">
        <f t="shared" si="0"/>
        <v>0</v>
      </c>
    </row>
    <row r="14" spans="1:5" ht="12.75">
      <c r="A14" s="14" t="s">
        <v>162</v>
      </c>
      <c r="B14" s="15">
        <f>+'1 sz. tábla'!C143</f>
        <v>0</v>
      </c>
      <c r="C14" s="14" t="s">
        <v>357</v>
      </c>
      <c r="D14" s="17">
        <f>+'2.1.sz.mell  '!E27+'2.2.sz.mell  '!E30</f>
        <v>0</v>
      </c>
      <c r="E14" s="15">
        <f t="shared" si="0"/>
        <v>0</v>
      </c>
    </row>
    <row r="15" spans="1:5" ht="12.75">
      <c r="A15" s="14" t="s">
        <v>360</v>
      </c>
      <c r="B15" s="15">
        <f>+'1 sz. tábla'!C144</f>
        <v>3538886</v>
      </c>
      <c r="C15" s="14" t="s">
        <v>356</v>
      </c>
      <c r="D15" s="17">
        <f>+'2.1.sz.mell  '!E28+'2.2.sz.mell  '!E31</f>
        <v>1800000</v>
      </c>
      <c r="E15" s="15">
        <f t="shared" si="0"/>
        <v>1738886</v>
      </c>
    </row>
    <row r="16" spans="1:5" ht="12.75">
      <c r="A16" s="11"/>
      <c r="B16" s="11"/>
      <c r="C16" s="14"/>
      <c r="D16" s="17"/>
      <c r="E16" s="12"/>
    </row>
    <row r="17" spans="1:5" ht="12.75">
      <c r="A17" s="11"/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5" sqref="F5"/>
    </sheetView>
  </sheetViews>
  <sheetFormatPr defaultColWidth="9.00390625" defaultRowHeight="12.75"/>
  <cols>
    <col min="1" max="1" width="47.1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3" customWidth="1"/>
    <col min="7" max="8" width="12.875" style="1" customWidth="1"/>
    <col min="9" max="9" width="13.875" style="1" customWidth="1"/>
    <col min="10" max="16384" width="9.375" style="1" customWidth="1"/>
  </cols>
  <sheetData>
    <row r="1" spans="1:6" s="149" customFormat="1" ht="25.5" customHeight="1">
      <c r="A1" s="275" t="s">
        <v>0</v>
      </c>
      <c r="B1" s="275"/>
      <c r="C1" s="275"/>
      <c r="D1" s="275"/>
      <c r="E1" s="275"/>
      <c r="F1" s="275"/>
    </row>
    <row r="2" spans="1:6" s="149" customFormat="1" ht="32.25" thickBot="1">
      <c r="A2" s="104"/>
      <c r="B2" s="101"/>
      <c r="C2" s="101"/>
      <c r="D2" s="101"/>
      <c r="E2" s="101"/>
      <c r="F2" s="150" t="s">
        <v>44</v>
      </c>
    </row>
    <row r="3" spans="1:6" s="24" customFormat="1" ht="63.75" thickBot="1">
      <c r="A3" s="109" t="s">
        <v>48</v>
      </c>
      <c r="B3" s="110" t="s">
        <v>49</v>
      </c>
      <c r="C3" s="110" t="s">
        <v>50</v>
      </c>
      <c r="D3" s="110" t="s">
        <v>412</v>
      </c>
      <c r="E3" s="110" t="s">
        <v>413</v>
      </c>
      <c r="F3" s="111" t="s">
        <v>406</v>
      </c>
    </row>
    <row r="4" spans="1:6" s="101" customFormat="1" ht="16.5" thickBot="1">
      <c r="A4" s="151">
        <v>1</v>
      </c>
      <c r="B4" s="152">
        <v>2</v>
      </c>
      <c r="C4" s="152">
        <v>3</v>
      </c>
      <c r="D4" s="152">
        <v>4</v>
      </c>
      <c r="E4" s="152">
        <v>5</v>
      </c>
      <c r="F4" s="153" t="s">
        <v>64</v>
      </c>
    </row>
    <row r="5" spans="1:6" s="149" customFormat="1" ht="15.75" customHeight="1">
      <c r="A5" s="154" t="s">
        <v>381</v>
      </c>
      <c r="B5" s="155">
        <v>1500000</v>
      </c>
      <c r="C5" s="156" t="s">
        <v>384</v>
      </c>
      <c r="D5" s="155"/>
      <c r="E5" s="155">
        <v>1500000</v>
      </c>
      <c r="F5" s="157">
        <f aca="true" t="shared" si="0" ref="F5:F23">B5-D5-E5</f>
        <v>0</v>
      </c>
    </row>
    <row r="6" spans="1:6" s="149" customFormat="1" ht="15.75" customHeight="1">
      <c r="A6" s="154" t="s">
        <v>410</v>
      </c>
      <c r="B6" s="155">
        <v>300000</v>
      </c>
      <c r="C6" s="156" t="s">
        <v>411</v>
      </c>
      <c r="D6" s="155"/>
      <c r="E6" s="155">
        <v>300000</v>
      </c>
      <c r="F6" s="157">
        <f t="shared" si="0"/>
        <v>0</v>
      </c>
    </row>
    <row r="7" spans="1:6" s="149" customFormat="1" ht="15.75" customHeight="1">
      <c r="A7" s="154"/>
      <c r="B7" s="155"/>
      <c r="C7" s="156"/>
      <c r="D7" s="155"/>
      <c r="E7" s="155"/>
      <c r="F7" s="157">
        <f t="shared" si="0"/>
        <v>0</v>
      </c>
    </row>
    <row r="8" spans="1:6" s="149" customFormat="1" ht="15.75" customHeight="1">
      <c r="A8" s="158"/>
      <c r="B8" s="155"/>
      <c r="C8" s="156"/>
      <c r="D8" s="155"/>
      <c r="E8" s="155"/>
      <c r="F8" s="157">
        <f t="shared" si="0"/>
        <v>0</v>
      </c>
    </row>
    <row r="9" spans="1:6" s="149" customFormat="1" ht="15.75" customHeight="1">
      <c r="A9" s="154"/>
      <c r="B9" s="155"/>
      <c r="C9" s="156"/>
      <c r="D9" s="155"/>
      <c r="E9" s="155"/>
      <c r="F9" s="157">
        <f t="shared" si="0"/>
        <v>0</v>
      </c>
    </row>
    <row r="10" spans="1:6" s="149" customFormat="1" ht="15.75" customHeight="1">
      <c r="A10" s="158"/>
      <c r="B10" s="155"/>
      <c r="C10" s="156"/>
      <c r="D10" s="155"/>
      <c r="E10" s="155"/>
      <c r="F10" s="157">
        <f t="shared" si="0"/>
        <v>0</v>
      </c>
    </row>
    <row r="11" spans="1:6" s="149" customFormat="1" ht="15.75" customHeight="1">
      <c r="A11" s="154"/>
      <c r="B11" s="155"/>
      <c r="C11" s="156"/>
      <c r="D11" s="155"/>
      <c r="E11" s="155"/>
      <c r="F11" s="157">
        <f t="shared" si="0"/>
        <v>0</v>
      </c>
    </row>
    <row r="12" spans="1:6" s="149" customFormat="1" ht="15.75" customHeight="1">
      <c r="A12" s="154"/>
      <c r="B12" s="155"/>
      <c r="C12" s="156"/>
      <c r="D12" s="155"/>
      <c r="E12" s="155"/>
      <c r="F12" s="157">
        <f t="shared" si="0"/>
        <v>0</v>
      </c>
    </row>
    <row r="13" spans="1:6" s="149" customFormat="1" ht="15.75" customHeight="1">
      <c r="A13" s="154"/>
      <c r="B13" s="155"/>
      <c r="C13" s="156"/>
      <c r="D13" s="155"/>
      <c r="E13" s="155"/>
      <c r="F13" s="157">
        <f t="shared" si="0"/>
        <v>0</v>
      </c>
    </row>
    <row r="14" spans="1:6" s="149" customFormat="1" ht="15.75" customHeight="1">
      <c r="A14" s="154"/>
      <c r="B14" s="155"/>
      <c r="C14" s="156"/>
      <c r="D14" s="155"/>
      <c r="E14" s="155"/>
      <c r="F14" s="157">
        <f t="shared" si="0"/>
        <v>0</v>
      </c>
    </row>
    <row r="15" spans="1:6" s="149" customFormat="1" ht="15.75" customHeight="1">
      <c r="A15" s="154"/>
      <c r="B15" s="155"/>
      <c r="C15" s="156"/>
      <c r="D15" s="155"/>
      <c r="E15" s="155"/>
      <c r="F15" s="157">
        <f t="shared" si="0"/>
        <v>0</v>
      </c>
    </row>
    <row r="16" spans="1:6" s="149" customFormat="1" ht="15.75" customHeight="1">
      <c r="A16" s="154"/>
      <c r="B16" s="155"/>
      <c r="C16" s="156"/>
      <c r="D16" s="155"/>
      <c r="E16" s="155"/>
      <c r="F16" s="157">
        <f t="shared" si="0"/>
        <v>0</v>
      </c>
    </row>
    <row r="17" spans="1:6" s="149" customFormat="1" ht="15.75" customHeight="1">
      <c r="A17" s="154"/>
      <c r="B17" s="155"/>
      <c r="C17" s="156"/>
      <c r="D17" s="155"/>
      <c r="E17" s="155"/>
      <c r="F17" s="157">
        <f t="shared" si="0"/>
        <v>0</v>
      </c>
    </row>
    <row r="18" spans="1:6" s="149" customFormat="1" ht="15.75" customHeight="1">
      <c r="A18" s="154"/>
      <c r="B18" s="155"/>
      <c r="C18" s="156"/>
      <c r="D18" s="155"/>
      <c r="E18" s="155"/>
      <c r="F18" s="157">
        <f t="shared" si="0"/>
        <v>0</v>
      </c>
    </row>
    <row r="19" spans="1:6" s="149" customFormat="1" ht="15.75" customHeight="1">
      <c r="A19" s="154"/>
      <c r="B19" s="155"/>
      <c r="C19" s="156"/>
      <c r="D19" s="155"/>
      <c r="E19" s="155"/>
      <c r="F19" s="157">
        <f t="shared" si="0"/>
        <v>0</v>
      </c>
    </row>
    <row r="20" spans="1:6" s="149" customFormat="1" ht="15.75" customHeight="1">
      <c r="A20" s="154"/>
      <c r="B20" s="155"/>
      <c r="C20" s="156"/>
      <c r="D20" s="155"/>
      <c r="E20" s="155"/>
      <c r="F20" s="157">
        <f t="shared" si="0"/>
        <v>0</v>
      </c>
    </row>
    <row r="21" spans="1:6" s="149" customFormat="1" ht="15.75" customHeight="1">
      <c r="A21" s="154"/>
      <c r="B21" s="155"/>
      <c r="C21" s="156"/>
      <c r="D21" s="155"/>
      <c r="E21" s="155"/>
      <c r="F21" s="157">
        <f t="shared" si="0"/>
        <v>0</v>
      </c>
    </row>
    <row r="22" spans="1:6" s="149" customFormat="1" ht="15.75" customHeight="1">
      <c r="A22" s="154"/>
      <c r="B22" s="155"/>
      <c r="C22" s="156"/>
      <c r="D22" s="155"/>
      <c r="E22" s="155"/>
      <c r="F22" s="157">
        <f t="shared" si="0"/>
        <v>0</v>
      </c>
    </row>
    <row r="23" spans="1:6" s="149" customFormat="1" ht="15.75" customHeight="1" thickBot="1">
      <c r="A23" s="125"/>
      <c r="B23" s="159"/>
      <c r="C23" s="160"/>
      <c r="D23" s="159"/>
      <c r="E23" s="159"/>
      <c r="F23" s="161">
        <f t="shared" si="0"/>
        <v>0</v>
      </c>
    </row>
    <row r="24" spans="1:6" s="166" customFormat="1" ht="18" customHeight="1" thickBot="1">
      <c r="A24" s="162" t="s">
        <v>47</v>
      </c>
      <c r="B24" s="163">
        <f>SUM(B5:B23)</f>
        <v>1800000</v>
      </c>
      <c r="C24" s="164"/>
      <c r="D24" s="163">
        <f>SUM(D5:D23)</f>
        <v>0</v>
      </c>
      <c r="E24" s="163">
        <f>SUM(E5:E23)</f>
        <v>1800000</v>
      </c>
      <c r="F24" s="16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……/2014.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Fábiánné Klem Franciska</cp:lastModifiedBy>
  <cp:lastPrinted>2017-02-09T13:28:14Z</cp:lastPrinted>
  <dcterms:created xsi:type="dcterms:W3CDTF">1999-10-30T10:30:45Z</dcterms:created>
  <dcterms:modified xsi:type="dcterms:W3CDTF">2017-02-20T15:06:14Z</dcterms:modified>
  <cp:category/>
  <cp:version/>
  <cp:contentType/>
  <cp:contentStatus/>
</cp:coreProperties>
</file>