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15" activeTab="20"/>
  </bookViews>
  <sheets>
    <sheet name="ÖSSZEFÜGGÉSEK" sheetId="1" r:id="rId1"/>
    <sheet name="1 sz. tábla " sheetId="2" r:id="rId2"/>
    <sheet name="1.1. sz. " sheetId="3" r:id="rId3"/>
    <sheet name="1.2 sz. tábla   " sheetId="4" r:id="rId4"/>
    <sheet name="1.3 sz. tábla   " sheetId="5" r:id="rId5"/>
    <sheet name="2.1.sz.mell   " sheetId="6" r:id="rId6"/>
    <sheet name="2.2.sz.mell 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  " sheetId="15" r:id="rId15"/>
    <sheet name="9.2. sz. mell " sheetId="16" r:id="rId16"/>
    <sheet name="1. sz tájékoztató t" sheetId="17" r:id="rId17"/>
    <sheet name="2. sz tájékoztató t." sheetId="18" r:id="rId18"/>
    <sheet name="3.sz tájékoztató t." sheetId="19" r:id="rId19"/>
    <sheet name="5. sz. tájékoztató t." sheetId="20" r:id="rId20"/>
    <sheet name="Munka1" sheetId="21" r:id="rId21"/>
  </sheets>
  <definedNames>
    <definedName name="_xlfn.IFERROR" hidden="1">#NAME?</definedName>
    <definedName name="_xlnm.Print_Titles" localSheetId="14">'9.1. sz. mell  '!$1:$6</definedName>
    <definedName name="_xlnm.Print_Titles" localSheetId="15">'9.2. sz. mell '!$1:$6</definedName>
    <definedName name="_xlnm.Print_Area" localSheetId="1">'1 sz. tábla '!$A$1:$E$145</definedName>
    <definedName name="_xlnm.Print_Area" localSheetId="2">'1.1. sz. '!$A$1:$E$145</definedName>
    <definedName name="_xlnm.Print_Area" localSheetId="3">'1.2 sz. tábla   '!$A$1:$E$145</definedName>
    <definedName name="_xlnm.Print_Area" localSheetId="4">'1.3 sz. tábla   '!$A$1:$E$145</definedName>
  </definedNames>
  <calcPr fullCalcOnLoad="1"/>
</workbook>
</file>

<file path=xl/sharedStrings.xml><?xml version="1.0" encoding="utf-8"?>
<sst xmlns="http://schemas.openxmlformats.org/spreadsheetml/2006/main" count="2093" uniqueCount="502">
  <si>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</si>
  <si>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</si>
  <si>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</si>
  <si>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</si>
  <si>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</si>
  <si>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</si>
  <si>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</si>
  <si>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</si>
  <si>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</si>
  <si>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</si>
  <si>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</si>
  <si>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</si>
  <si>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</si>
  <si>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</si>
  <si>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</si>
  <si>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</si>
  <si>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</si>
  <si>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</si>
  <si>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</si>
  <si>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</si>
  <si>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</si>
  <si>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</si>
  <si>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</si>
  <si>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</si>
  <si>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</si>
  <si>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</si>
  <si>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</si>
  <si>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</si>
  <si>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</si>
  <si>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</si>
  <si>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</si>
  <si>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</si>
  <si>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</si>
  <si>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</si>
  <si>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</si>
  <si>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</si>
  <si>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</si>
  <si>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</si>
  <si>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</si>
  <si>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</si>
  <si>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</si>
  <si>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</si>
  <si>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</si>
  <si>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</si>
  <si>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</si>
  <si>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</si>
  <si>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</si>
  <si>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</si>
  <si>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</si>
  <si>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</si>
  <si>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</si>
  <si>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</si>
  <si>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</si>
  <si>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</si>
  <si>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</si>
  <si>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</si>
  <si>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</si>
  <si>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</si>
  <si>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</si>
  <si>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</si>
  <si>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</si>
  <si>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</si>
  <si>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</si>
  <si>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</si>
  <si>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</si>
  <si>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</si>
  <si>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</si>
  <si>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</si>
  <si>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</si>
  <si>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</si>
  <si>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</si>
  <si>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</si>
  <si>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</si>
  <si>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</si>
  <si>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</si>
  <si>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</si>
  <si>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</si>
  <si>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</si>
  <si>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</si>
  <si>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</si>
  <si>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</si>
  <si>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</si>
  <si>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</si>
  <si>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</si>
  <si>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</si>
  <si>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</si>
  <si>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</si>
  <si>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</si>
  <si>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</si>
  <si>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</si>
  <si>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</si>
  <si>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</si>
  <si>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</si>
  <si>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</si>
  <si>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</si>
  <si>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</si>
  <si>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</si>
  <si>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</si>
  <si>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</si>
  <si>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</si>
  <si>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</si>
  <si>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</si>
  <si>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</si>
  <si>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</si>
  <si>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</si>
  <si>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</si>
  <si>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</si>
  <si>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</si>
  <si>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</si>
  <si>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</si>
  <si>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</si>
  <si>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</si>
  <si>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</si>
  <si>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</si>
  <si>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</si>
  <si>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</si>
  <si>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</si>
  <si>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</si>
  <si>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</si>
  <si>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</si>
  <si>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</si>
  <si>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</si>
  <si>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</si>
  <si>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</si>
  <si>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</si>
  <si>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</si>
  <si>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</si>
  <si>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</si>
  <si>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</si>
  <si>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</si>
  <si>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</si>
  <si>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</si>
  <si>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</si>
  <si>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</si>
  <si>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</si>
  <si>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</si>
  <si>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</si>
  <si>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</si>
  <si>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</si>
  <si>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</si>
  <si>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</si>
  <si>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</si>
  <si>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</si>
  <si>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</si>
  <si>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</si>
  <si>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</si>
  <si>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</si>
  <si>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</si>
  <si>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</si>
  <si>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</si>
  <si>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</si>
  <si>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</si>
  <si>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</si>
  <si>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</si>
  <si>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</si>
  <si>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</si>
  <si>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</si>
  <si>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</si>
  <si>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</si>
  <si>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</si>
  <si>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</si>
  <si>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</si>
  <si>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</si>
  <si>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</si>
  <si>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</si>
  <si>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</si>
  <si>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</si>
  <si>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</si>
  <si>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</si>
  <si>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</si>
  <si>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</si>
  <si>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</si>
  <si>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</si>
  <si>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</si>
  <si>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</si>
  <si>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</si>
  <si>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</si>
  <si>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</si>
  <si>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</si>
  <si>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</si>
  <si>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</si>
  <si>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</si>
  <si>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</si>
  <si>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</si>
  <si>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</si>
  <si>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</si>
  <si>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</si>
  <si>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</si>
  <si>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</si>
  <si>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</si>
  <si>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</si>
  <si>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</si>
  <si>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</si>
  <si>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</si>
  <si>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</si>
  <si>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</si>
  <si>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</si>
  <si>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</si>
  <si>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</si>
  <si>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</si>
  <si>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</si>
  <si>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</si>
  <si>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</si>
  <si>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</si>
  <si>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</si>
  <si>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</si>
  <si>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</si>
  <si>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</si>
  <si>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</si>
  <si>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</si>
  <si>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</si>
  <si>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</si>
  <si>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</si>
  <si>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</si>
  <si>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</si>
  <si>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</si>
  <si>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</si>
  <si>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</si>
  <si>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</si>
  <si>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</si>
  <si>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</si>
  <si>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</si>
  <si>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</si>
  <si>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</si>
  <si>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</si>
  <si>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</si>
  <si>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</si>
  <si>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</si>
  <si>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</si>
  <si>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</si>
  <si>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</si>
  <si>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</si>
  <si>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</si>
  <si>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</si>
  <si>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</si>
  <si>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</si>
  <si>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</si>
  <si>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</si>
  <si>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</si>
  <si>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</si>
  <si>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</si>
  <si>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</si>
  <si>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</si>
  <si>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</si>
  <si>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</si>
  <si>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</si>
  <si>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</si>
  <si>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</si>
  <si>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</si>
  <si>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</si>
  <si>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</si>
  <si>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</si>
  <si>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</si>
  <si>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</si>
  <si>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</si>
  <si>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</si>
  <si>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</si>
  <si>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</si>
  <si>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</si>
  <si>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</si>
  <si>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</si>
  <si>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</si>
  <si>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</si>
  <si>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</si>
  <si>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</si>
  <si>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</si>
  <si>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</si>
  <si>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</si>
  <si>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</si>
  <si>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</si>
  <si>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</si>
  <si>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</si>
  <si>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</si>
  <si>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</si>
  <si>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</si>
  <si>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</si>
  <si>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</si>
  <si>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</si>
  <si>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</si>
  <si>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</si>
  <si>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</si>
  <si>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</si>
  <si>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</si>
  <si>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</si>
  <si>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</si>
  <si>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</si>
  <si>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</si>
  <si>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</si>
  <si>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</si>
  <si>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</si>
  <si>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</si>
  <si>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</si>
  <si>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</si>
  <si>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</si>
  <si>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</si>
  <si>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</si>
  <si>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</si>
  <si>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</si>
  <si>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</si>
  <si>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</si>
  <si>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</si>
  <si>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</si>
  <si>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</si>
  <si>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</si>
  <si>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</si>
  <si>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</si>
  <si>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</si>
  <si>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</si>
  <si>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</si>
  <si>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</si>
  <si>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</si>
  <si>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</si>
  <si>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</si>
  <si>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</si>
  <si>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</si>
  <si>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</si>
  <si>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</si>
  <si>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</si>
  <si>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</si>
  <si>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</si>
  <si>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</si>
  <si>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</si>
  <si>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</si>
  <si>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</si>
  <si>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</si>
  <si>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</si>
  <si>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</si>
  <si>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</si>
  <si>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</si>
  <si>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</si>
  <si>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</si>
  <si>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</si>
  <si>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</si>
  <si>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</si>
  <si>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</si>
  <si>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</si>
  <si>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</si>
  <si>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</si>
  <si>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</si>
  <si>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</si>
  <si>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</si>
  <si>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</si>
  <si>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</si>
  <si>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</si>
  <si>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</si>
  <si>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</si>
  <si>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</si>
  <si>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</si>
  <si>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</si>
  <si>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</si>
  <si>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</si>
  <si>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</si>
  <si>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</si>
  <si>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</si>
  <si>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</si>
  <si>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</si>
  <si>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</si>
  <si>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</si>
  <si>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</si>
  <si>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</si>
  <si>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</si>
  <si>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</si>
  <si>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</si>
  <si>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</si>
  <si>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</si>
  <si>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</si>
  <si>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</si>
  <si>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</si>
  <si>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</si>
  <si>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</si>
  <si>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</si>
  <si>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</si>
  <si>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</si>
  <si>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</si>
  <si>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</si>
  <si>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</si>
  <si>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</si>
  <si>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</si>
  <si>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</si>
  <si>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</si>
  <si>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</si>
  <si>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</si>
  <si>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</si>
  <si>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</si>
  <si>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</si>
  <si>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</si>
  <si>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</si>
  <si>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</si>
  <si>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</si>
  <si>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</si>
  <si>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</si>
  <si>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</si>
  <si>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</si>
  <si>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</si>
  <si>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</si>
  <si>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</si>
  <si>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</si>
  <si>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</si>
  <si>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</si>
  <si>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</si>
  <si>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</si>
  <si>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</si>
  <si>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</si>
  <si>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</si>
  <si>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</si>
  <si>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</si>
  <si>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Osztalék, a koncessziós díj és a hozambevétel</t>
  </si>
  <si>
    <t>Működési célú átvett pénze.</t>
  </si>
  <si>
    <t xml:space="preserve"> Egyéb működési célú kiad.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</si>
  <si>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</si>
  <si>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</si>
  <si>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</si>
  <si>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</si>
  <si>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</si>
  <si>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Módosított ei.</t>
  </si>
  <si>
    <t>Eredeti ei</t>
  </si>
  <si>
    <t>Módosított</t>
  </si>
  <si>
    <t>1.4</t>
  </si>
  <si>
    <t>1.6</t>
  </si>
  <si>
    <t>1.7</t>
  </si>
  <si>
    <t>Teljesítés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</si>
  <si>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</si>
  <si>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</si>
  <si>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</si>
  <si>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</si>
  <si>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</si>
  <si>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</si>
  <si>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</si>
  <si>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</si>
  <si>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</si>
  <si>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</si>
  <si>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r>
      <t xml:space="preserve">   Működési költségvetés kiadásai </t>
    </r>
    <r>
      <rPr>
        <sz val="11"/>
        <rFont val="Arial"/>
        <family val="2"/>
      </rPr>
      <t>(1.1+…+1.5.)</t>
    </r>
  </si>
  <si>
    <r>
      <t xml:space="preserve">   Felhalmozási költségvetés kiadásai </t>
    </r>
    <r>
      <rPr>
        <sz val="11"/>
        <rFont val="Arial"/>
        <family val="2"/>
      </rPr>
      <t>(2.1.+2.3.+2.5.)</t>
    </r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</si>
  <si>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</si>
  <si>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</si>
  <si>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</si>
  <si>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</si>
  <si>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</si>
  <si>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</si>
  <si>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</si>
  <si>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</si>
  <si>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</si>
  <si>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</si>
  <si>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Központi , irányító szervi támogatás</t>
  </si>
  <si>
    <t>Belföldi finanszírozás bevételei (14.1. + … + 14.3.)</t>
  </si>
  <si>
    <t>14.1.</t>
  </si>
  <si>
    <t>14.2.</t>
  </si>
  <si>
    <t>14.3.</t>
  </si>
  <si>
    <t xml:space="preserve">    15.1.</t>
  </si>
  <si>
    <t xml:space="preserve">    15.2.</t>
  </si>
  <si>
    <t xml:space="preserve">    15.3.</t>
  </si>
  <si>
    <t xml:space="preserve">    15.4.</t>
  </si>
  <si>
    <t xml:space="preserve">    18.</t>
  </si>
  <si>
    <t>Külföldi finanszírozás bevételei (15.1.+…15.4.)</t>
  </si>
  <si>
    <t>FINANSZÍROZÁSI BEVÉTELEK ÖSSZESEN: (10. + … +16.)</t>
  </si>
  <si>
    <t>Működési célú átvett pénzeszközök ÁH kívülről</t>
  </si>
  <si>
    <t>Telejsítés</t>
  </si>
  <si>
    <t>Előző évi maradvány igénybev.</t>
  </si>
  <si>
    <t>Működési célú átvett pénzeszközök</t>
  </si>
  <si>
    <t xml:space="preserve">Felhalmozási célú támogatások államháztartáson belülről </t>
  </si>
  <si>
    <t>FINANSZÍROZÁSI BEVÉTELEK ÖSSZESEN</t>
  </si>
  <si>
    <t>BEVÉTELEK ÖSSZESEN</t>
  </si>
  <si>
    <t>Kiadási jogcímek</t>
  </si>
  <si>
    <t>Működési kiadások</t>
  </si>
  <si>
    <t xml:space="preserve">Felhalmozási kiadások </t>
  </si>
  <si>
    <t xml:space="preserve">       Beruházások </t>
  </si>
  <si>
    <t xml:space="preserve">       Felújítások</t>
  </si>
  <si>
    <t xml:space="preserve">       Egyéb felhalmozási kiadások</t>
  </si>
  <si>
    <t xml:space="preserve">FINANSZÍROZÁSI KIADÁSOK </t>
  </si>
  <si>
    <t xml:space="preserve">Közhatalmi bevételek </t>
  </si>
  <si>
    <t xml:space="preserve">KÖLTSÉGVETÉSI BEVÉTELEK ÖSSZESEN </t>
  </si>
  <si>
    <t xml:space="preserve">  KÖLTSÉGVETÉSI KIADÁSOK ÖSSZESEN: </t>
  </si>
  <si>
    <t>Önkormányzat máködési támogatásai</t>
  </si>
  <si>
    <t>Tartalék</t>
  </si>
  <si>
    <t xml:space="preserve"> forintban </t>
  </si>
  <si>
    <t>9.2. melléklet a /2017. (II..) önkormányzati rendelethez</t>
  </si>
  <si>
    <t xml:space="preserve">forintban </t>
  </si>
  <si>
    <t>9.1. melléklet a /2017. (II..) önkormányzati rendelethez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</si>
  <si>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</si>
  <si>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</si>
  <si>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</si>
  <si>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</si>
  <si>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</si>
  <si>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 xml:space="preserve"> forintban!</t>
  </si>
  <si>
    <t>Hozzájárulás  (Ft)</t>
  </si>
  <si>
    <t>2017.évi likvidítási terv</t>
  </si>
  <si>
    <t>KIADÁSOK ÖSSZESEN</t>
  </si>
  <si>
    <t>Nagymányoki Német Nemzetiségi   Önkormányzat adósságot keletkeztető ügyletekből és kezességvállalásokból fennálló kötelezettségei</t>
  </si>
  <si>
    <t>Nagymányoki Német Nemzetiségi  Önkormányzat saját bevételeinek részletezése az adósságot keletkeztető ügyletből származó tárgyévi fizetési kötelezettség megállapításához</t>
  </si>
  <si>
    <t>2018 évi előirányzat</t>
  </si>
  <si>
    <t>Nagymányoki  Német Nemzetiségi Önkormányzat 2018. évi adósságot keletkeztető fejlesztési céljai</t>
  </si>
  <si>
    <t>Tájház kemence</t>
  </si>
  <si>
    <t>2017</t>
  </si>
  <si>
    <t>Felhasználás 2018. 12.31</t>
  </si>
  <si>
    <t>2018. évi előirányzat</t>
  </si>
  <si>
    <t xml:space="preserve">
2018. év utáni szükséglet
</t>
  </si>
  <si>
    <t>2019 után</t>
  </si>
  <si>
    <t>Önkormányzaton kívüli EU-s projektekhez történő hozzájárulás 2018.  évi előirányzat</t>
  </si>
  <si>
    <t>Önkormányzat szintű</t>
  </si>
  <si>
    <t>TÁJHÁZ</t>
  </si>
  <si>
    <t>2018 előtti</t>
  </si>
  <si>
    <t xml:space="preserve">Nagymányoki Német Nemzetiségi 2018 évi költségvetési évet követő 3 év tervezett bevételeinek, kiadásainak alakulását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</si>
</sst>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  <numFmt numFmtId="174" formatCode="#,##0.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 CE"/>
      <family val="0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13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" fillId="0" borderId="0" xfId="58" applyFont="1" applyFill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ill="1" applyProtection="1">
      <alignment/>
      <protection/>
    </xf>
    <xf numFmtId="0" fontId="19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12" xfId="0" applyFont="1" applyFill="1" applyBorder="1" applyAlignment="1" applyProtection="1">
      <alignment horizontal="right" vertical="center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1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 wrapText="1"/>
      <protection/>
    </xf>
    <xf numFmtId="0" fontId="14" fillId="0" borderId="15" xfId="58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/>
      <protection/>
    </xf>
    <xf numFmtId="0" fontId="20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25" xfId="58" applyFont="1" applyFill="1" applyBorder="1" applyProtection="1">
      <alignment/>
      <protection locked="0"/>
    </xf>
    <xf numFmtId="166" fontId="2" fillId="0" borderId="25" xfId="40" applyNumberFormat="1" applyFont="1" applyFill="1" applyBorder="1" applyAlignment="1" applyProtection="1">
      <alignment/>
      <protection locked="0"/>
    </xf>
    <xf numFmtId="166" fontId="2" fillId="0" borderId="18" xfId="40" applyNumberFormat="1" applyFont="1" applyFill="1" applyBorder="1" applyAlignment="1">
      <alignment/>
    </xf>
    <xf numFmtId="0" fontId="2" fillId="0" borderId="21" xfId="58" applyFont="1" applyFill="1" applyBorder="1" applyAlignment="1">
      <alignment horizontal="center" vertical="center"/>
      <protection/>
    </xf>
    <xf numFmtId="0" fontId="2" fillId="0" borderId="19" xfId="58" applyFont="1" applyFill="1" applyBorder="1" applyProtection="1">
      <alignment/>
      <protection locked="0"/>
    </xf>
    <xf numFmtId="166" fontId="2" fillId="0" borderId="19" xfId="40" applyNumberFormat="1" applyFont="1" applyFill="1" applyBorder="1" applyAlignment="1" applyProtection="1">
      <alignment/>
      <protection locked="0"/>
    </xf>
    <xf numFmtId="166" fontId="2" fillId="0" borderId="20" xfId="40" applyNumberFormat="1" applyFont="1" applyFill="1" applyBorder="1" applyAlignment="1">
      <alignment/>
    </xf>
    <xf numFmtId="0" fontId="2" fillId="0" borderId="22" xfId="58" applyFont="1" applyFill="1" applyBorder="1" applyAlignment="1">
      <alignment horizontal="center" vertical="center"/>
      <protection/>
    </xf>
    <xf numFmtId="0" fontId="2" fillId="0" borderId="23" xfId="58" applyFont="1" applyFill="1" applyBorder="1" applyProtection="1">
      <alignment/>
      <protection locked="0"/>
    </xf>
    <xf numFmtId="166" fontId="2" fillId="0" borderId="23" xfId="40" applyNumberFormat="1" applyFont="1" applyFill="1" applyBorder="1" applyAlignment="1" applyProtection="1">
      <alignment/>
      <protection locked="0"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10" xfId="58" applyFont="1" applyFill="1" applyBorder="1">
      <alignment/>
      <protection/>
    </xf>
    <xf numFmtId="166" fontId="4" fillId="0" borderId="10" xfId="58" applyNumberFormat="1" applyFont="1" applyFill="1" applyBorder="1">
      <alignment/>
      <protection/>
    </xf>
    <xf numFmtId="166" fontId="4" fillId="0" borderId="11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4" fillId="0" borderId="27" xfId="58" applyFont="1" applyFill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5" xfId="58" applyFont="1" applyFill="1" applyBorder="1" applyProtection="1">
      <alignment/>
      <protection/>
    </xf>
    <xf numFmtId="166" fontId="2" fillId="0" borderId="29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justify" wrapText="1"/>
    </xf>
    <xf numFmtId="166" fontId="2" fillId="0" borderId="30" xfId="40" applyNumberFormat="1" applyFont="1" applyFill="1" applyBorder="1" applyAlignment="1" applyProtection="1">
      <alignment/>
      <protection locked="0"/>
    </xf>
    <xf numFmtId="0" fontId="19" fillId="0" borderId="19" xfId="0" applyFont="1" applyBorder="1" applyAlignment="1">
      <alignment wrapText="1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1" xfId="40" applyNumberFormat="1" applyFont="1" applyFill="1" applyBorder="1" applyAlignment="1" applyProtection="1">
      <alignment/>
      <protection locked="0"/>
    </xf>
    <xf numFmtId="0" fontId="19" fillId="0" borderId="32" xfId="0" applyFont="1" applyBorder="1" applyAlignment="1">
      <alignment wrapText="1"/>
    </xf>
    <xf numFmtId="166" fontId="4" fillId="0" borderId="11" xfId="40" applyNumberFormat="1" applyFont="1" applyFill="1" applyBorder="1" applyAlignment="1" applyProtection="1">
      <alignment/>
      <protection/>
    </xf>
    <xf numFmtId="0" fontId="4" fillId="0" borderId="26" xfId="58" applyFont="1" applyFill="1" applyBorder="1" applyAlignment="1" applyProtection="1">
      <alignment horizontal="center" vertical="center" wrapText="1"/>
      <protection/>
    </xf>
    <xf numFmtId="0" fontId="4" fillId="0" borderId="27" xfId="58" applyFont="1" applyFill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center" vertical="center" wrapText="1"/>
      <protection/>
    </xf>
    <xf numFmtId="0" fontId="2" fillId="0" borderId="13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center" vertical="center"/>
      <protection/>
    </xf>
    <xf numFmtId="0" fontId="2" fillId="0" borderId="11" xfId="58" applyFont="1" applyFill="1" applyBorder="1" applyAlignment="1" applyProtection="1">
      <alignment horizontal="center" vertical="center"/>
      <protection/>
    </xf>
    <xf numFmtId="0" fontId="2" fillId="0" borderId="26" xfId="58" applyFont="1" applyFill="1" applyBorder="1" applyAlignment="1" applyProtection="1">
      <alignment horizontal="center" vertical="center"/>
      <protection/>
    </xf>
    <xf numFmtId="0" fontId="2" fillId="0" borderId="27" xfId="58" applyFont="1" applyFill="1" applyBorder="1" applyProtection="1">
      <alignment/>
      <protection locked="0"/>
    </xf>
    <xf numFmtId="166" fontId="2" fillId="0" borderId="28" xfId="40" applyNumberFormat="1" applyFont="1" applyFill="1" applyBorder="1" applyAlignment="1" applyProtection="1">
      <alignment/>
      <protection locked="0"/>
    </xf>
    <xf numFmtId="0" fontId="2" fillId="0" borderId="21" xfId="58" applyFont="1" applyFill="1" applyBorder="1" applyAlignment="1" applyProtection="1">
      <alignment horizontal="center" vertical="center"/>
      <protection/>
    </xf>
    <xf numFmtId="166" fontId="2" fillId="0" borderId="20" xfId="40" applyNumberFormat="1" applyFont="1" applyFill="1" applyBorder="1" applyAlignment="1" applyProtection="1">
      <alignment/>
      <protection locked="0"/>
    </xf>
    <xf numFmtId="0" fontId="2" fillId="0" borderId="22" xfId="58" applyFont="1" applyFill="1" applyBorder="1" applyAlignment="1" applyProtection="1">
      <alignment horizontal="center" vertical="center"/>
      <protection/>
    </xf>
    <xf numFmtId="166" fontId="2" fillId="0" borderId="33" xfId="40" applyNumberFormat="1" applyFont="1" applyFill="1" applyBorder="1" applyAlignment="1" applyProtection="1">
      <alignment/>
      <protection locked="0"/>
    </xf>
    <xf numFmtId="0" fontId="4" fillId="0" borderId="13" xfId="58" applyFont="1" applyFill="1" applyBorder="1" applyAlignment="1" applyProtection="1">
      <alignment horizontal="center" vertical="center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166" fontId="4" fillId="0" borderId="11" xfId="4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right" wrapText="1"/>
      <protection/>
    </xf>
    <xf numFmtId="164" fontId="4" fillId="0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0" applyNumberFormat="1" applyFont="1" applyFill="1" applyBorder="1" applyAlignment="1" applyProtection="1">
      <alignment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/>
    </xf>
    <xf numFmtId="164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4" fillId="33" borderId="10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/>
    </xf>
    <xf numFmtId="49" fontId="23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39" xfId="0" applyNumberFormat="1" applyFont="1" applyFill="1" applyBorder="1" applyAlignment="1" applyProtection="1">
      <alignment horizontal="center" vertical="center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2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164" fontId="2" fillId="0" borderId="42" xfId="0" applyNumberFormat="1" applyFont="1" applyFill="1" applyBorder="1" applyAlignment="1" applyProtection="1">
      <alignment vertical="center" wrapText="1"/>
      <protection/>
    </xf>
    <xf numFmtId="164" fontId="2" fillId="33" borderId="41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 applyProtection="1">
      <alignment horizontal="lef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 applyProtection="1">
      <alignment horizontal="lef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50" xfId="0" applyFont="1" applyFill="1" applyBorder="1" applyAlignment="1" applyProtection="1">
      <alignment horizontal="left" vertical="center" wrapText="1" indent="8"/>
      <protection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vertical="center" wrapText="1"/>
      <protection/>
    </xf>
    <xf numFmtId="164" fontId="4" fillId="0" borderId="35" xfId="0" applyNumberFormat="1" applyFont="1" applyFill="1" applyBorder="1" applyAlignment="1" applyProtection="1">
      <alignment vertical="center" wrapText="1"/>
      <protection/>
    </xf>
    <xf numFmtId="164" fontId="4" fillId="0" borderId="36" xfId="0" applyNumberFormat="1" applyFont="1" applyFill="1" applyBorder="1" applyAlignment="1" applyProtection="1">
      <alignment vertical="center" wrapText="1"/>
      <protection/>
    </xf>
    <xf numFmtId="0" fontId="2" fillId="0" borderId="0" xfId="59" applyFont="1" applyFill="1" applyProtection="1">
      <alignment/>
      <protection locked="0"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164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24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26" fillId="0" borderId="51" xfId="0" applyFont="1" applyFill="1" applyBorder="1" applyAlignment="1" applyProtection="1">
      <alignment horizontal="center" vertical="center" shrinkToFit="1"/>
      <protection/>
    </xf>
    <xf numFmtId="0" fontId="26" fillId="0" borderId="27" xfId="0" applyFont="1" applyFill="1" applyBorder="1" applyAlignment="1" applyProtection="1">
      <alignment horizontal="center" vertical="center" shrinkToFit="1"/>
      <protection/>
    </xf>
    <xf numFmtId="0" fontId="26" fillId="0" borderId="28" xfId="0" applyFont="1" applyFill="1" applyBorder="1" applyAlignment="1" applyProtection="1" quotePrefix="1">
      <alignment horizontal="right" vertical="center" indent="1"/>
      <protection/>
    </xf>
    <xf numFmtId="0" fontId="27" fillId="0" borderId="52" xfId="0" applyFont="1" applyFill="1" applyBorder="1" applyAlignment="1" applyProtection="1">
      <alignment vertical="center" wrapText="1" shrinkToFit="1"/>
      <protection/>
    </xf>
    <xf numFmtId="0" fontId="26" fillId="0" borderId="32" xfId="0" applyFont="1" applyFill="1" applyBorder="1" applyAlignment="1" applyProtection="1">
      <alignment horizontal="center" vertical="center" shrinkToFit="1"/>
      <protection/>
    </xf>
    <xf numFmtId="0" fontId="26" fillId="0" borderId="53" xfId="0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 applyProtection="1">
      <alignment horizontal="right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54" xfId="0" applyFont="1" applyFill="1" applyBorder="1" applyAlignment="1" applyProtection="1">
      <alignment horizontal="right" vertical="center" wrapText="1" indent="1"/>
      <protection/>
    </xf>
    <xf numFmtId="0" fontId="26" fillId="0" borderId="26" xfId="0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13" xfId="58" applyFont="1" applyFill="1" applyBorder="1" applyAlignment="1" applyProtection="1">
      <alignment horizontal="left" vertical="center" wrapText="1" indent="1"/>
      <protection/>
    </xf>
    <xf numFmtId="0" fontId="26" fillId="0" borderId="10" xfId="58" applyFont="1" applyFill="1" applyBorder="1" applyAlignment="1" applyProtection="1">
      <alignment horizontal="left" vertical="center" wrapText="1" indent="1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25" fillId="0" borderId="25" xfId="0" applyFont="1" applyBorder="1" applyAlignment="1" applyProtection="1">
      <alignment horizontal="left" wrapTex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Border="1" applyAlignment="1" applyProtection="1">
      <alignment horizontal="left" wrapText="1"/>
      <protection/>
    </xf>
    <xf numFmtId="164" fontId="25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33" borderId="20" xfId="58" applyNumberFormat="1" applyFont="1" applyFill="1" applyBorder="1" applyAlignment="1" applyProtection="1">
      <alignment horizontal="right" vertical="center" wrapText="1" indent="1"/>
      <protection/>
    </xf>
    <xf numFmtId="164" fontId="25" fillId="33" borderId="33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58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25" fillId="0" borderId="24" xfId="58" applyNumberFormat="1" applyFont="1" applyFill="1" applyBorder="1" applyAlignment="1" applyProtection="1">
      <alignment horizontal="center" vertical="center" wrapText="1"/>
      <protection/>
    </xf>
    <xf numFmtId="49" fontId="25" fillId="0" borderId="21" xfId="58" applyNumberFormat="1" applyFont="1" applyFill="1" applyBorder="1" applyAlignment="1" applyProtection="1">
      <alignment horizontal="center" vertical="center" wrapText="1"/>
      <protection/>
    </xf>
    <xf numFmtId="49" fontId="25" fillId="0" borderId="22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left" wrapText="1"/>
      <protection/>
    </xf>
    <xf numFmtId="164" fontId="2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64" fontId="2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3" xfId="0" applyFont="1" applyBorder="1" applyAlignment="1" applyProtection="1">
      <alignment horizontal="center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horizontal="center" wrapText="1"/>
      <protection/>
    </xf>
    <xf numFmtId="0" fontId="25" fillId="0" borderId="21" xfId="0" applyFont="1" applyBorder="1" applyAlignment="1" applyProtection="1">
      <alignment horizontal="center" wrapText="1"/>
      <protection/>
    </xf>
    <xf numFmtId="0" fontId="25" fillId="0" borderId="22" xfId="0" applyFont="1" applyBorder="1" applyAlignment="1" applyProtection="1">
      <alignment horizontal="center" wrapText="1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wrapText="1"/>
      <protection/>
    </xf>
    <xf numFmtId="0" fontId="26" fillId="0" borderId="34" xfId="0" applyFont="1" applyBorder="1" applyAlignment="1" applyProtection="1">
      <alignment horizontal="center" wrapText="1"/>
      <protection/>
    </xf>
    <xf numFmtId="0" fontId="26" fillId="0" borderId="35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shrinkToFi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shrinkToFit="1"/>
      <protection/>
    </xf>
    <xf numFmtId="0" fontId="25" fillId="0" borderId="0" xfId="0" applyFont="1" applyFill="1" applyAlignment="1" applyProtection="1">
      <alignment horizontal="right" vertical="center" wrapText="1" indent="1"/>
      <protection/>
    </xf>
    <xf numFmtId="0" fontId="26" fillId="0" borderId="40" xfId="0" applyFont="1" applyFill="1" applyBorder="1" applyAlignment="1" applyProtection="1">
      <alignment vertical="center" shrinkToFit="1"/>
      <protection/>
    </xf>
    <xf numFmtId="0" fontId="26" fillId="0" borderId="56" xfId="0" applyFont="1" applyFill="1" applyBorder="1" applyAlignment="1" applyProtection="1">
      <alignment vertical="center" shrinkToFit="1"/>
      <protection/>
    </xf>
    <xf numFmtId="0" fontId="26" fillId="0" borderId="57" xfId="0" applyFont="1" applyFill="1" applyBorder="1" applyAlignment="1">
      <alignment horizontal="center" vertical="center" wrapText="1"/>
    </xf>
    <xf numFmtId="0" fontId="26" fillId="0" borderId="14" xfId="58" applyFont="1" applyFill="1" applyBorder="1" applyAlignment="1" applyProtection="1">
      <alignment horizontal="center" vertical="center" wrapText="1"/>
      <protection/>
    </xf>
    <xf numFmtId="0" fontId="26" fillId="0" borderId="15" xfId="58" applyFont="1" applyFill="1" applyBorder="1" applyAlignment="1" applyProtection="1">
      <alignment vertical="center" shrinkToFit="1"/>
      <protection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5" fillId="0" borderId="26" xfId="58" applyNumberFormat="1" applyFont="1" applyFill="1" applyBorder="1" applyAlignment="1" applyProtection="1">
      <alignment horizontal="center" vertical="center" wrapText="1"/>
      <protection/>
    </xf>
    <xf numFmtId="0" fontId="25" fillId="0" borderId="27" xfId="58" applyFont="1" applyFill="1" applyBorder="1" applyAlignment="1" applyProtection="1">
      <alignment horizontal="left" vertical="center" wrapText="1"/>
      <protection/>
    </xf>
    <xf numFmtId="164" fontId="2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5" fillId="0" borderId="50" xfId="58" applyFont="1" applyFill="1" applyBorder="1" applyAlignment="1" applyProtection="1">
      <alignment horizontal="left" vertical="center" wrapText="1"/>
      <protection/>
    </xf>
    <xf numFmtId="0" fontId="25" fillId="0" borderId="0" xfId="58" applyFont="1" applyFill="1" applyBorder="1" applyAlignment="1" applyProtection="1">
      <alignment horizontal="left" vertical="center" wrapText="1"/>
      <protection/>
    </xf>
    <xf numFmtId="49" fontId="25" fillId="0" borderId="37" xfId="58" applyNumberFormat="1" applyFont="1" applyFill="1" applyBorder="1" applyAlignment="1" applyProtection="1">
      <alignment horizontal="center" vertical="center" wrapText="1"/>
      <protection/>
    </xf>
    <xf numFmtId="0" fontId="25" fillId="0" borderId="23" xfId="58" applyFont="1" applyFill="1" applyBorder="1" applyAlignment="1" applyProtection="1">
      <alignment horizontal="left" vertical="center" wrapText="1"/>
      <protection/>
    </xf>
    <xf numFmtId="49" fontId="25" fillId="0" borderId="55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164" fontId="2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19" xfId="0" applyFont="1" applyBorder="1" applyAlignment="1" applyProtection="1">
      <alignment horizontal="left" vertical="center" wrapText="1"/>
      <protection/>
    </xf>
    <xf numFmtId="0" fontId="25" fillId="0" borderId="25" xfId="58" applyFont="1" applyFill="1" applyBorder="1" applyAlignment="1" applyProtection="1">
      <alignment horizontal="left" vertical="center" wrapText="1"/>
      <protection/>
    </xf>
    <xf numFmtId="0" fontId="25" fillId="0" borderId="47" xfId="58" applyFont="1" applyFill="1" applyBorder="1" applyAlignment="1" applyProtection="1">
      <alignment horizontal="left" vertical="center" wrapTex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left" vertical="center" shrinkToFi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vertical="center" wrapText="1"/>
      <protection/>
    </xf>
    <xf numFmtId="3" fontId="2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0" applyFont="1" applyBorder="1" applyAlignment="1" applyProtection="1">
      <alignment horizontal="left" wrapText="1"/>
      <protection/>
    </xf>
    <xf numFmtId="164" fontId="24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vertical="center" wrapTex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58" applyFont="1" applyFill="1" applyBorder="1" applyAlignment="1" applyProtection="1">
      <alignment horizontal="left" wrapText="1"/>
      <protection/>
    </xf>
    <xf numFmtId="0" fontId="24" fillId="0" borderId="23" xfId="58" applyFont="1" applyFill="1" applyBorder="1" applyAlignment="1" applyProtection="1">
      <alignment horizontal="left" vertical="center" wrapText="1"/>
      <protection/>
    </xf>
    <xf numFmtId="0" fontId="24" fillId="0" borderId="32" xfId="58" applyFont="1" applyFill="1" applyBorder="1" applyAlignment="1" applyProtection="1">
      <alignment horizontal="left" vertical="center" wrapText="1"/>
      <protection/>
    </xf>
    <xf numFmtId="164" fontId="2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5" xfId="58" applyFont="1" applyFill="1" applyBorder="1" applyAlignment="1" applyProtection="1">
      <alignment horizontal="left" vertical="center" wrapText="1"/>
      <protection/>
    </xf>
    <xf numFmtId="164" fontId="2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3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164" fontId="26" fillId="0" borderId="0" xfId="0" applyNumberFormat="1" applyFont="1" applyFill="1" applyAlignment="1" applyProtection="1">
      <alignment horizontal="centerContinuous"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right" vertical="center"/>
      <protection/>
    </xf>
    <xf numFmtId="164" fontId="26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57" xfId="0" applyNumberFormat="1" applyFont="1" applyFill="1" applyBorder="1" applyAlignment="1" applyProtection="1">
      <alignment horizontal="right" vertical="center" wrapText="1"/>
      <protection/>
    </xf>
    <xf numFmtId="164" fontId="26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21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right" vertical="center" wrapText="1"/>
      <protection/>
    </xf>
    <xf numFmtId="164" fontId="31" fillId="0" borderId="50" xfId="0" applyNumberFormat="1" applyFont="1" applyFill="1" applyBorder="1" applyAlignment="1" applyProtection="1">
      <alignment horizontal="right" vertical="center" wrapText="1"/>
      <protection/>
    </xf>
    <xf numFmtId="164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58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56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58" xfId="0" applyNumberFormat="1" applyFont="1" applyFill="1" applyBorder="1" applyAlignment="1" applyProtection="1">
      <alignment horizontal="center" vertical="center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  <xf numFmtId="164" fontId="28" fillId="0" borderId="3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60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22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0" xfId="0" applyNumberFormat="1" applyFont="1" applyFill="1" applyBorder="1" applyAlignment="1" applyProtection="1">
      <alignment horizontal="right" vertical="center" wrapText="1"/>
      <protection/>
    </xf>
    <xf numFmtId="164" fontId="28" fillId="0" borderId="11" xfId="0" applyNumberFormat="1" applyFont="1" applyFill="1" applyBorder="1" applyAlignment="1" applyProtection="1">
      <alignment horizontal="right" vertical="center" wrapText="1"/>
      <protection/>
    </xf>
    <xf numFmtId="164" fontId="31" fillId="0" borderId="47" xfId="0" applyNumberFormat="1" applyFont="1" applyFill="1" applyBorder="1" applyAlignment="1" applyProtection="1">
      <alignment horizontal="right" vertical="center" wrapText="1"/>
      <protection/>
    </xf>
    <xf numFmtId="164" fontId="31" fillId="0" borderId="59" xfId="0" applyNumberFormat="1" applyFont="1" applyFill="1" applyBorder="1" applyAlignment="1" applyProtection="1">
      <alignment horizontal="right" vertical="center" wrapText="1"/>
      <protection/>
    </xf>
    <xf numFmtId="164" fontId="24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/>
      <protection/>
    </xf>
    <xf numFmtId="164" fontId="28" fillId="0" borderId="57" xfId="0" applyNumberFormat="1" applyFont="1" applyFill="1" applyBorder="1" applyAlignment="1" applyProtection="1">
      <alignment horizontal="right" vertical="center" wrapText="1"/>
      <protection/>
    </xf>
    <xf numFmtId="164" fontId="28" fillId="0" borderId="56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Alignment="1" applyProtection="1">
      <alignment horizontal="centerContinuous" vertical="center" wrapText="1"/>
      <protection/>
    </xf>
    <xf numFmtId="164" fontId="29" fillId="0" borderId="0" xfId="0" applyNumberFormat="1" applyFont="1" applyFill="1" applyAlignment="1" applyProtection="1">
      <alignment horizontal="right" vertical="center" wrapText="1"/>
      <protection/>
    </xf>
    <xf numFmtId="164" fontId="26" fillId="0" borderId="17" xfId="0" applyNumberFormat="1" applyFont="1" applyFill="1" applyBorder="1" applyAlignment="1" applyProtection="1">
      <alignment horizontal="left" vertical="center" wrapText="1"/>
      <protection/>
    </xf>
    <xf numFmtId="164" fontId="26" fillId="0" borderId="57" xfId="0" applyNumberFormat="1" applyFont="1" applyFill="1" applyBorder="1" applyAlignment="1" applyProtection="1">
      <alignment horizontal="right" vertical="center" wrapText="1" shrinkToFit="1"/>
      <protection/>
    </xf>
    <xf numFmtId="164" fontId="26" fillId="0" borderId="56" xfId="0" applyNumberFormat="1" applyFont="1" applyFill="1" applyBorder="1" applyAlignment="1" applyProtection="1">
      <alignment horizontal="right" vertical="center" wrapText="1" shrinkToFit="1"/>
      <protection/>
    </xf>
    <xf numFmtId="164" fontId="2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164" fontId="28" fillId="0" borderId="0" xfId="0" applyNumberFormat="1" applyFont="1" applyFill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32" fillId="0" borderId="0" xfId="0" applyNumberFormat="1" applyFont="1" applyFill="1" applyAlignment="1" applyProtection="1">
      <alignment horizontal="right" vertical="center" wrapText="1"/>
      <protection/>
    </xf>
    <xf numFmtId="164" fontId="28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7" xfId="0" applyNumberFormat="1" applyFont="1" applyFill="1" applyBorder="1" applyAlignment="1" applyProtection="1">
      <alignment horizontal="center" vertical="center" wrapText="1"/>
      <protection/>
    </xf>
    <xf numFmtId="164" fontId="24" fillId="0" borderId="45" xfId="0" applyNumberFormat="1" applyFont="1" applyFill="1" applyBorder="1" applyAlignment="1" applyProtection="1">
      <alignment horizontal="left" vertical="center" wrapTex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4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43" xfId="0" applyNumberFormat="1" applyFont="1" applyFill="1" applyBorder="1" applyAlignment="1" applyProtection="1">
      <alignment horizontal="left" vertical="center" wrapTex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50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64" xfId="0" applyNumberFormat="1" applyFont="1" applyFill="1" applyBorder="1" applyAlignment="1" applyProtection="1">
      <alignment horizontal="right" vertical="center" wrapText="1" shrinkToFit="1"/>
      <protection locked="0"/>
    </xf>
    <xf numFmtId="164" fontId="28" fillId="0" borderId="17" xfId="0" applyNumberFormat="1" applyFont="1" applyFill="1" applyBorder="1" applyAlignment="1" applyProtection="1">
      <alignment horizontal="left" vertical="center" wrapText="1"/>
      <protection/>
    </xf>
    <xf numFmtId="164" fontId="28" fillId="0" borderId="10" xfId="0" applyNumberFormat="1" applyFont="1" applyFill="1" applyBorder="1" applyAlignment="1" applyProtection="1">
      <alignment horizontal="right" vertical="center" wrapText="1" shrinkToFit="1"/>
      <protection/>
    </xf>
    <xf numFmtId="164" fontId="31" fillId="0" borderId="37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25" xfId="0" applyNumberFormat="1" applyFont="1" applyFill="1" applyBorder="1" applyAlignment="1" applyProtection="1">
      <alignment horizontal="right" vertical="center" wrapText="1" shrinkToFit="1"/>
      <protection/>
    </xf>
    <xf numFmtId="164" fontId="31" fillId="0" borderId="49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59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left" vertical="center" wrapText="1" shrinkToFit="1"/>
      <protection/>
    </xf>
    <xf numFmtId="164" fontId="31" fillId="0" borderId="19" xfId="0" applyNumberFormat="1" applyFont="1" applyFill="1" applyBorder="1" applyAlignment="1" applyProtection="1">
      <alignment horizontal="right" vertical="center" wrapText="1" shrinkToFit="1"/>
      <protection/>
    </xf>
    <xf numFmtId="164" fontId="24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 shrinkToFit="1"/>
      <protection/>
    </xf>
    <xf numFmtId="164" fontId="28" fillId="0" borderId="57" xfId="0" applyNumberFormat="1" applyFont="1" applyFill="1" applyBorder="1" applyAlignment="1" applyProtection="1">
      <alignment horizontal="right" vertical="center" wrapText="1" shrinkToFit="1"/>
      <protection/>
    </xf>
    <xf numFmtId="164" fontId="28" fillId="0" borderId="56" xfId="0" applyNumberFormat="1" applyFont="1" applyFill="1" applyBorder="1" applyAlignment="1" applyProtection="1">
      <alignment horizontal="right" vertical="center" wrapText="1" shrinkToFit="1"/>
      <protection/>
    </xf>
    <xf numFmtId="0" fontId="25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41" fontId="1" fillId="0" borderId="0" xfId="0" applyNumberFormat="1" applyFont="1" applyAlignment="1">
      <alignment/>
    </xf>
    <xf numFmtId="0" fontId="26" fillId="0" borderId="10" xfId="58" applyFont="1" applyFill="1" applyBorder="1" applyAlignment="1" applyProtection="1">
      <alignment vertical="center" shrinkToFit="1"/>
      <protection/>
    </xf>
    <xf numFmtId="0" fontId="24" fillId="0" borderId="25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59" applyFont="1" applyFill="1" applyProtection="1">
      <alignment/>
      <protection/>
    </xf>
    <xf numFmtId="0" fontId="11" fillId="0" borderId="0" xfId="59" applyFont="1" applyFill="1" applyProtection="1">
      <alignment/>
      <protection locked="0"/>
    </xf>
    <xf numFmtId="0" fontId="34" fillId="0" borderId="0" xfId="0" applyFont="1" applyFill="1" applyAlignment="1">
      <alignment horizontal="right"/>
    </xf>
    <xf numFmtId="0" fontId="33" fillId="0" borderId="14" xfId="59" applyFont="1" applyFill="1" applyBorder="1" applyAlignment="1" applyProtection="1">
      <alignment horizontal="center" vertical="center" wrapText="1"/>
      <protection/>
    </xf>
    <xf numFmtId="0" fontId="33" fillId="0" borderId="15" xfId="59" applyFont="1" applyFill="1" applyBorder="1" applyAlignment="1" applyProtection="1">
      <alignment horizontal="center" vertical="center"/>
      <protection/>
    </xf>
    <xf numFmtId="0" fontId="33" fillId="0" borderId="16" xfId="59" applyFont="1" applyFill="1" applyBorder="1" applyAlignment="1" applyProtection="1">
      <alignment horizontal="center" vertical="center"/>
      <protection/>
    </xf>
    <xf numFmtId="0" fontId="11" fillId="0" borderId="13" xfId="59" applyFont="1" applyFill="1" applyBorder="1" applyAlignment="1" applyProtection="1">
      <alignment horizontal="left" vertical="center" indent="1"/>
      <protection/>
    </xf>
    <xf numFmtId="0" fontId="11" fillId="0" borderId="37" xfId="59" applyFont="1" applyFill="1" applyBorder="1" applyAlignment="1" applyProtection="1">
      <alignment horizontal="left" vertical="center" indent="1"/>
      <protection/>
    </xf>
    <xf numFmtId="0" fontId="11" fillId="0" borderId="47" xfId="59" applyFont="1" applyFill="1" applyBorder="1" applyAlignment="1" applyProtection="1">
      <alignment horizontal="left" vertical="center" wrapText="1" indent="1"/>
      <protection/>
    </xf>
    <xf numFmtId="164" fontId="11" fillId="0" borderId="47" xfId="59" applyNumberFormat="1" applyFont="1" applyFill="1" applyBorder="1" applyAlignment="1" applyProtection="1">
      <alignment vertical="center"/>
      <protection locked="0"/>
    </xf>
    <xf numFmtId="164" fontId="11" fillId="0" borderId="48" xfId="59" applyNumberFormat="1" applyFont="1" applyFill="1" applyBorder="1" applyAlignment="1" applyProtection="1">
      <alignment vertical="center"/>
      <protection/>
    </xf>
    <xf numFmtId="0" fontId="11" fillId="0" borderId="21" xfId="59" applyFont="1" applyFill="1" applyBorder="1" applyAlignment="1" applyProtection="1">
      <alignment horizontal="left" vertical="center" indent="1"/>
      <protection/>
    </xf>
    <xf numFmtId="0" fontId="11" fillId="0" borderId="19" xfId="59" applyFont="1" applyFill="1" applyBorder="1" applyAlignment="1" applyProtection="1">
      <alignment horizontal="left" vertical="center" wrapText="1" indent="1"/>
      <protection/>
    </xf>
    <xf numFmtId="164" fontId="11" fillId="0" borderId="19" xfId="59" applyNumberFormat="1" applyFont="1" applyFill="1" applyBorder="1" applyAlignment="1" applyProtection="1">
      <alignment vertical="center"/>
      <protection locked="0"/>
    </xf>
    <xf numFmtId="164" fontId="11" fillId="0" borderId="20" xfId="59" applyNumberFormat="1" applyFont="1" applyFill="1" applyBorder="1" applyAlignment="1" applyProtection="1">
      <alignment vertical="center"/>
      <protection/>
    </xf>
    <xf numFmtId="0" fontId="11" fillId="0" borderId="25" xfId="59" applyFont="1" applyFill="1" applyBorder="1" applyAlignment="1" applyProtection="1">
      <alignment horizontal="left" vertical="center" wrapText="1" indent="1"/>
      <protection/>
    </xf>
    <xf numFmtId="164" fontId="11" fillId="0" borderId="25" xfId="59" applyNumberFormat="1" applyFont="1" applyFill="1" applyBorder="1" applyAlignment="1" applyProtection="1">
      <alignment vertical="center"/>
      <protection locked="0"/>
    </xf>
    <xf numFmtId="164" fontId="11" fillId="0" borderId="18" xfId="59" applyNumberFormat="1" applyFont="1" applyFill="1" applyBorder="1" applyAlignment="1" applyProtection="1">
      <alignment vertical="center"/>
      <protection/>
    </xf>
    <xf numFmtId="0" fontId="11" fillId="0" borderId="19" xfId="59" applyFont="1" applyFill="1" applyBorder="1" applyAlignment="1" applyProtection="1">
      <alignment horizontal="left" vertical="center" indent="1"/>
      <protection/>
    </xf>
    <xf numFmtId="0" fontId="33" fillId="0" borderId="10" xfId="59" applyFont="1" applyFill="1" applyBorder="1" applyAlignment="1" applyProtection="1">
      <alignment horizontal="left" vertical="center" indent="1"/>
      <protection/>
    </xf>
    <xf numFmtId="164" fontId="33" fillId="0" borderId="10" xfId="59" applyNumberFormat="1" applyFont="1" applyFill="1" applyBorder="1" applyAlignment="1" applyProtection="1">
      <alignment vertical="center"/>
      <protection/>
    </xf>
    <xf numFmtId="164" fontId="33" fillId="0" borderId="11" xfId="59" applyNumberFormat="1" applyFont="1" applyFill="1" applyBorder="1" applyAlignment="1" applyProtection="1">
      <alignment vertical="center"/>
      <protection/>
    </xf>
    <xf numFmtId="0" fontId="11" fillId="0" borderId="24" xfId="59" applyFont="1" applyFill="1" applyBorder="1" applyAlignment="1" applyProtection="1">
      <alignment horizontal="left" vertical="center" indent="1"/>
      <protection/>
    </xf>
    <xf numFmtId="0" fontId="11" fillId="0" borderId="25" xfId="59" applyFont="1" applyFill="1" applyBorder="1" applyAlignment="1" applyProtection="1">
      <alignment horizontal="left" vertical="center" indent="1"/>
      <protection/>
    </xf>
    <xf numFmtId="0" fontId="33" fillId="0" borderId="13" xfId="59" applyFont="1" applyFill="1" applyBorder="1" applyAlignment="1" applyProtection="1">
      <alignment horizontal="left" vertical="center" indent="1"/>
      <protection/>
    </xf>
    <xf numFmtId="0" fontId="33" fillId="0" borderId="10" xfId="59" applyFont="1" applyFill="1" applyBorder="1" applyAlignment="1" applyProtection="1">
      <alignment horizontal="left" indent="1"/>
      <protection/>
    </xf>
    <xf numFmtId="164" fontId="33" fillId="0" borderId="10" xfId="59" applyNumberFormat="1" applyFont="1" applyFill="1" applyBorder="1" applyProtection="1">
      <alignment/>
      <protection/>
    </xf>
    <xf numFmtId="164" fontId="33" fillId="0" borderId="11" xfId="59" applyNumberFormat="1" applyFont="1" applyFill="1" applyBorder="1" applyProtection="1">
      <alignment/>
      <protection/>
    </xf>
    <xf numFmtId="41" fontId="0" fillId="0" borderId="19" xfId="0" applyNumberFormat="1" applyBorder="1" applyAlignment="1">
      <alignment/>
    </xf>
    <xf numFmtId="41" fontId="3" fillId="0" borderId="19" xfId="0" applyNumberFormat="1" applyFont="1" applyBorder="1" applyAlignment="1">
      <alignment/>
    </xf>
    <xf numFmtId="41" fontId="0" fillId="0" borderId="0" xfId="0" applyNumberFormat="1" applyAlignment="1">
      <alignment/>
    </xf>
    <xf numFmtId="164" fontId="14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12" xfId="58" applyNumberFormat="1" applyFont="1" applyFill="1" applyBorder="1" applyAlignment="1" applyProtection="1">
      <alignment horizontal="left" vertical="center"/>
      <protection/>
    </xf>
    <xf numFmtId="164" fontId="26" fillId="0" borderId="65" xfId="0" applyNumberFormat="1" applyFont="1" applyFill="1" applyBorder="1" applyAlignment="1" applyProtection="1">
      <alignment horizontal="center" vertical="center" wrapText="1"/>
      <protection/>
    </xf>
    <xf numFmtId="164" fontId="26" fillId="0" borderId="66" xfId="0" applyNumberFormat="1" applyFont="1" applyFill="1" applyBorder="1" applyAlignment="1" applyProtection="1">
      <alignment horizontal="center" vertical="center" wrapText="1"/>
      <protection/>
    </xf>
    <xf numFmtId="164" fontId="20" fillId="0" borderId="67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30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68" xfId="0" applyNumberFormat="1" applyFont="1" applyFill="1" applyBorder="1" applyAlignment="1" applyProtection="1">
      <alignment horizontal="center" vertical="center" wrapText="1"/>
      <protection/>
    </xf>
    <xf numFmtId="164" fontId="28" fillId="0" borderId="6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33" xfId="58" applyFont="1" applyFill="1" applyBorder="1" applyAlignment="1">
      <alignment horizontal="center" vertical="center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0" borderId="22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23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 applyProtection="1">
      <alignment horizontal="left"/>
      <protection/>
    </xf>
    <xf numFmtId="0" fontId="4" fillId="0" borderId="10" xfId="58" applyFont="1" applyFill="1" applyBorder="1" applyAlignment="1" applyProtection="1">
      <alignment horizontal="left"/>
      <protection/>
    </xf>
    <xf numFmtId="0" fontId="2" fillId="0" borderId="67" xfId="58" applyFont="1" applyFill="1" applyBorder="1" applyAlignment="1">
      <alignment horizontal="justify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70" xfId="0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 applyProtection="1">
      <alignment horizontal="center"/>
      <protection/>
    </xf>
    <xf numFmtId="0" fontId="4" fillId="0" borderId="71" xfId="0" applyFont="1" applyFill="1" applyBorder="1" applyAlignment="1" applyProtection="1">
      <alignment horizontal="center"/>
      <protection/>
    </xf>
    <xf numFmtId="0" fontId="2" fillId="0" borderId="51" xfId="0" applyFont="1" applyFill="1" applyBorder="1" applyAlignment="1" applyProtection="1">
      <alignment horizontal="left" indent="1"/>
      <protection locked="0"/>
    </xf>
    <xf numFmtId="0" fontId="2" fillId="0" borderId="72" xfId="0" applyFont="1" applyFill="1" applyBorder="1" applyAlignment="1" applyProtection="1">
      <alignment horizontal="left" indent="1"/>
      <protection locked="0"/>
    </xf>
    <xf numFmtId="0" fontId="2" fillId="0" borderId="73" xfId="0" applyFont="1" applyFill="1" applyBorder="1" applyAlignment="1" applyProtection="1">
      <alignment horizontal="left" indent="1"/>
      <protection locked="0"/>
    </xf>
    <xf numFmtId="0" fontId="2" fillId="0" borderId="74" xfId="0" applyFont="1" applyFill="1" applyBorder="1" applyAlignment="1" applyProtection="1">
      <alignment horizontal="left" indent="1"/>
      <protection locked="0"/>
    </xf>
    <xf numFmtId="0" fontId="2" fillId="0" borderId="62" xfId="0" applyFont="1" applyFill="1" applyBorder="1" applyAlignment="1" applyProtection="1">
      <alignment horizontal="left" indent="1"/>
      <protection locked="0"/>
    </xf>
    <xf numFmtId="0" fontId="2" fillId="0" borderId="75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left" indent="1"/>
      <protection/>
    </xf>
    <xf numFmtId="0" fontId="4" fillId="0" borderId="56" xfId="0" applyFont="1" applyFill="1" applyBorder="1" applyAlignment="1" applyProtection="1">
      <alignment horizontal="left" indent="1"/>
      <protection/>
    </xf>
    <xf numFmtId="0" fontId="4" fillId="0" borderId="58" xfId="0" applyFont="1" applyFill="1" applyBorder="1" applyAlignment="1" applyProtection="1">
      <alignment horizontal="left" indent="1"/>
      <protection/>
    </xf>
    <xf numFmtId="0" fontId="2" fillId="0" borderId="27" xfId="0" applyFont="1" applyFill="1" applyBorder="1" applyAlignment="1" applyProtection="1">
      <alignment horizontal="right" indent="1"/>
      <protection locked="0"/>
    </xf>
    <xf numFmtId="0" fontId="2" fillId="0" borderId="28" xfId="0" applyFont="1" applyFill="1" applyBorder="1" applyAlignment="1" applyProtection="1">
      <alignment horizontal="right" indent="1"/>
      <protection locked="0"/>
    </xf>
    <xf numFmtId="0" fontId="2" fillId="0" borderId="23" xfId="0" applyFont="1" applyFill="1" applyBorder="1" applyAlignment="1" applyProtection="1">
      <alignment horizontal="right" indent="1"/>
      <protection locked="0"/>
    </xf>
    <xf numFmtId="0" fontId="2" fillId="0" borderId="33" xfId="0" applyFont="1" applyFill="1" applyBorder="1" applyAlignment="1" applyProtection="1">
      <alignment horizontal="right" inden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indent="1"/>
      <protection/>
    </xf>
    <xf numFmtId="0" fontId="4" fillId="0" borderId="11" xfId="0" applyFont="1" applyFill="1" applyBorder="1" applyAlignment="1" applyProtection="1">
      <alignment horizontal="right" inden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65" xfId="0" applyNumberFormat="1" applyFont="1" applyFill="1" applyBorder="1" applyAlignment="1" applyProtection="1">
      <alignment horizontal="center" vertical="center"/>
      <protection/>
    </xf>
    <xf numFmtId="164" fontId="4" fillId="0" borderId="66" xfId="0" applyNumberFormat="1" applyFont="1" applyFill="1" applyBorder="1" applyAlignment="1" applyProtection="1">
      <alignment horizontal="center" vertical="center"/>
      <protection/>
    </xf>
    <xf numFmtId="164" fontId="4" fillId="0" borderId="51" xfId="0" applyNumberFormat="1" applyFont="1" applyFill="1" applyBorder="1" applyAlignment="1" applyProtection="1">
      <alignment horizontal="center" vertical="center"/>
      <protection/>
    </xf>
    <xf numFmtId="164" fontId="4" fillId="0" borderId="72" xfId="0" applyNumberFormat="1" applyFont="1" applyFill="1" applyBorder="1" applyAlignment="1" applyProtection="1">
      <alignment horizontal="center" vertical="center"/>
      <protection/>
    </xf>
    <xf numFmtId="164" fontId="4" fillId="0" borderId="29" xfId="0" applyNumberFormat="1" applyFont="1" applyFill="1" applyBorder="1" applyAlignment="1" applyProtection="1">
      <alignment horizontal="center" vertical="center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34" fillId="0" borderId="41" xfId="59" applyFont="1" applyFill="1" applyBorder="1" applyAlignment="1" applyProtection="1">
      <alignment horizontal="left" vertical="center" indent="1"/>
      <protection/>
    </xf>
    <xf numFmtId="0" fontId="34" fillId="0" borderId="56" xfId="59" applyFont="1" applyFill="1" applyBorder="1" applyAlignment="1" applyProtection="1">
      <alignment horizontal="left" vertical="center" indent="1"/>
      <protection/>
    </xf>
    <xf numFmtId="0" fontId="34" fillId="0" borderId="57" xfId="59" applyFont="1" applyFill="1" applyBorder="1" applyAlignment="1" applyProtection="1">
      <alignment horizontal="left" vertical="center" indent="1"/>
      <protection/>
    </xf>
    <xf numFmtId="0" fontId="33" fillId="0" borderId="0" xfId="59" applyFont="1" applyFill="1" applyAlignment="1" applyProtection="1">
      <alignment horizontal="center" wrapText="1"/>
      <protection/>
    </xf>
    <xf numFmtId="0" fontId="33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135</v>
      </c>
    </row>
    <row r="4" spans="1:2" ht="12.75">
      <c r="A4" s="25"/>
      <c r="B4" s="25"/>
    </row>
    <row r="5" spans="1:2" s="30" customFormat="1" ht="15.75">
      <c r="A5" s="10" t="s">
        <v>377</v>
      </c>
      <c r="B5" s="29"/>
    </row>
    <row r="6" spans="1:2" ht="12.75">
      <c r="A6" s="25"/>
      <c r="B6" s="25"/>
    </row>
    <row r="7" spans="1:2" ht="12.75">
      <c r="A7" s="25" t="s">
        <v>379</v>
      </c>
      <c r="B7" s="25" t="s">
        <v>380</v>
      </c>
    </row>
    <row r="8" spans="1:2" ht="12.75">
      <c r="A8" s="25" t="s">
        <v>381</v>
      </c>
      <c r="B8" s="25" t="s">
        <v>382</v>
      </c>
    </row>
    <row r="9" spans="1:2" ht="12.75">
      <c r="A9" s="25" t="s">
        <v>383</v>
      </c>
      <c r="B9" s="25" t="s">
        <v>384</v>
      </c>
    </row>
    <row r="10" spans="1:2" ht="12.75">
      <c r="A10" s="25"/>
      <c r="B10" s="25"/>
    </row>
    <row r="11" spans="1:2" ht="12.75">
      <c r="A11" s="25"/>
      <c r="B11" s="25"/>
    </row>
    <row r="12" spans="1:2" s="30" customFormat="1" ht="15.75">
      <c r="A12" s="10" t="s">
        <v>378</v>
      </c>
      <c r="B12" s="29"/>
    </row>
    <row r="13" spans="1:2" ht="12.75">
      <c r="A13" s="25"/>
      <c r="B13" s="25"/>
    </row>
    <row r="14" spans="1:2" ht="12.75">
      <c r="A14" s="25" t="s">
        <v>388</v>
      </c>
      <c r="B14" s="25" t="s">
        <v>387</v>
      </c>
    </row>
    <row r="15" spans="1:2" ht="12.75">
      <c r="A15" s="25" t="s">
        <v>220</v>
      </c>
      <c r="B15" s="25" t="s">
        <v>386</v>
      </c>
    </row>
    <row r="16" spans="1:2" ht="12.75">
      <c r="A16" s="25" t="s">
        <v>389</v>
      </c>
      <c r="B16" s="25" t="s">
        <v>385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workbookViewId="0" topLeftCell="A4">
      <selection activeCell="B6" sqref="B6"/>
    </sheetView>
  </sheetViews>
  <sheetFormatPr defaultColWidth="9.00390625" defaultRowHeight="12.75"/>
  <cols>
    <col min="1" max="1" width="5.625" style="31" customWidth="1"/>
    <col min="2" max="2" width="68.625" style="31" customWidth="1"/>
    <col min="3" max="3" width="19.50390625" style="31" customWidth="1"/>
    <col min="4" max="16384" width="9.375" style="31" customWidth="1"/>
  </cols>
  <sheetData>
    <row r="1" spans="1:3" s="77" customFormat="1" ht="33" customHeight="1">
      <c r="A1" s="486" t="s">
        <v>488</v>
      </c>
      <c r="B1" s="486"/>
      <c r="C1" s="486"/>
    </row>
    <row r="2" spans="1:4" s="77" customFormat="1" ht="15.75" customHeight="1" thickBot="1">
      <c r="A2" s="78"/>
      <c r="B2" s="78"/>
      <c r="C2" s="79" t="s">
        <v>480</v>
      </c>
      <c r="D2" s="80"/>
    </row>
    <row r="3" spans="1:3" s="77" customFormat="1" ht="48" thickBot="1">
      <c r="A3" s="101" t="s">
        <v>11</v>
      </c>
      <c r="B3" s="102" t="s">
        <v>178</v>
      </c>
      <c r="C3" s="103" t="s">
        <v>489</v>
      </c>
    </row>
    <row r="4" spans="1:3" s="77" customFormat="1" ht="16.5" thickBot="1">
      <c r="A4" s="104">
        <v>1</v>
      </c>
      <c r="B4" s="105">
        <v>2</v>
      </c>
      <c r="C4" s="106">
        <v>3</v>
      </c>
    </row>
    <row r="5" spans="1:3" s="77" customFormat="1" ht="15.75">
      <c r="A5" s="107" t="s">
        <v>13</v>
      </c>
      <c r="B5" s="108" t="s">
        <v>156</v>
      </c>
      <c r="C5" s="109">
        <v>0</v>
      </c>
    </row>
    <row r="6" spans="1:3" s="77" customFormat="1" ht="47.25">
      <c r="A6" s="110" t="s">
        <v>14</v>
      </c>
      <c r="B6" s="111" t="s">
        <v>217</v>
      </c>
      <c r="C6" s="112">
        <v>0</v>
      </c>
    </row>
    <row r="7" spans="1:3" s="77" customFormat="1" ht="15.75">
      <c r="A7" s="110" t="s">
        <v>15</v>
      </c>
      <c r="B7" s="113" t="s">
        <v>406</v>
      </c>
      <c r="C7" s="112"/>
    </row>
    <row r="8" spans="1:3" s="77" customFormat="1" ht="31.5">
      <c r="A8" s="110" t="s">
        <v>16</v>
      </c>
      <c r="B8" s="113" t="s">
        <v>219</v>
      </c>
      <c r="C8" s="112"/>
    </row>
    <row r="9" spans="1:3" s="77" customFormat="1" ht="15.75">
      <c r="A9" s="114" t="s">
        <v>17</v>
      </c>
      <c r="B9" s="113" t="s">
        <v>218</v>
      </c>
      <c r="C9" s="115"/>
    </row>
    <row r="10" spans="1:3" s="77" customFormat="1" ht="16.5" thickBot="1">
      <c r="A10" s="110" t="s">
        <v>18</v>
      </c>
      <c r="B10" s="116" t="s">
        <v>179</v>
      </c>
      <c r="C10" s="112"/>
    </row>
    <row r="11" spans="1:3" s="77" customFormat="1" ht="16.5" thickBot="1">
      <c r="A11" s="494" t="s">
        <v>182</v>
      </c>
      <c r="B11" s="495"/>
      <c r="C11" s="117">
        <f>SUM(C5:C10)</f>
        <v>0</v>
      </c>
    </row>
    <row r="12" spans="1:3" s="77" customFormat="1" ht="33.75" customHeight="1">
      <c r="A12" s="496" t="s">
        <v>192</v>
      </c>
      <c r="B12" s="496"/>
      <c r="C12" s="49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5.625" style="31" customWidth="1"/>
    <col min="2" max="2" width="66.875" style="31" customWidth="1"/>
    <col min="3" max="3" width="27.00390625" style="31" customWidth="1"/>
    <col min="4" max="16384" width="9.375" style="31" customWidth="1"/>
  </cols>
  <sheetData>
    <row r="1" spans="1:3" s="77" customFormat="1" ht="15.75">
      <c r="A1" s="486" t="s">
        <v>490</v>
      </c>
      <c r="B1" s="486"/>
      <c r="C1" s="486"/>
    </row>
    <row r="2" spans="1:4" s="77" customFormat="1" ht="16.5" thickBot="1">
      <c r="A2" s="78"/>
      <c r="B2" s="78"/>
      <c r="C2" s="79" t="s">
        <v>482</v>
      </c>
      <c r="D2" s="80"/>
    </row>
    <row r="3" spans="1:3" s="77" customFormat="1" ht="48" thickBot="1">
      <c r="A3" s="118" t="s">
        <v>11</v>
      </c>
      <c r="B3" s="119" t="s">
        <v>183</v>
      </c>
      <c r="C3" s="120" t="s">
        <v>191</v>
      </c>
    </row>
    <row r="4" spans="1:3" s="77" customFormat="1" ht="16.5" thickBot="1">
      <c r="A4" s="121">
        <v>1</v>
      </c>
      <c r="B4" s="122">
        <v>2</v>
      </c>
      <c r="C4" s="123">
        <v>3</v>
      </c>
    </row>
    <row r="5" spans="1:3" s="77" customFormat="1" ht="15.75">
      <c r="A5" s="124" t="s">
        <v>13</v>
      </c>
      <c r="B5" s="125"/>
      <c r="C5" s="126"/>
    </row>
    <row r="6" spans="1:3" s="77" customFormat="1" ht="15.75">
      <c r="A6" s="127" t="s">
        <v>14</v>
      </c>
      <c r="B6" s="90"/>
      <c r="C6" s="128"/>
    </row>
    <row r="7" spans="1:3" s="77" customFormat="1" ht="16.5" thickBot="1">
      <c r="A7" s="129" t="s">
        <v>15</v>
      </c>
      <c r="B7" s="94"/>
      <c r="C7" s="130"/>
    </row>
    <row r="8" spans="1:3" s="100" customFormat="1" ht="32.25" thickBot="1">
      <c r="A8" s="131" t="s">
        <v>16</v>
      </c>
      <c r="B8" s="132" t="s">
        <v>184</v>
      </c>
      <c r="C8" s="13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1">
      <selection activeCell="A9" sqref="A9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6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134" customFormat="1" ht="25.5" customHeight="1">
      <c r="A1" s="497" t="s">
        <v>0</v>
      </c>
      <c r="B1" s="497"/>
      <c r="C1" s="497"/>
      <c r="D1" s="497"/>
      <c r="E1" s="497"/>
      <c r="F1" s="497"/>
    </row>
    <row r="2" spans="1:6" s="134" customFormat="1" ht="16.5" thickBot="1">
      <c r="A2" s="66"/>
      <c r="B2" s="65"/>
      <c r="C2" s="65"/>
      <c r="D2" s="65"/>
      <c r="E2" s="65"/>
      <c r="F2" s="135" t="s">
        <v>482</v>
      </c>
    </row>
    <row r="3" spans="1:6" s="50" customFormat="1" ht="63.75" thickBot="1">
      <c r="A3" s="67" t="s">
        <v>54</v>
      </c>
      <c r="B3" s="68" t="s">
        <v>55</v>
      </c>
      <c r="C3" s="68" t="s">
        <v>56</v>
      </c>
      <c r="D3" s="68" t="s">
        <v>493</v>
      </c>
      <c r="E3" s="68" t="s">
        <v>494</v>
      </c>
      <c r="F3" s="69" t="s">
        <v>495</v>
      </c>
    </row>
    <row r="4" spans="1:6" s="65" customFormat="1" ht="16.5" thickBot="1">
      <c r="A4" s="136">
        <v>1</v>
      </c>
      <c r="B4" s="137">
        <v>2</v>
      </c>
      <c r="C4" s="137">
        <v>3</v>
      </c>
      <c r="D4" s="137">
        <v>4</v>
      </c>
      <c r="E4" s="137">
        <v>5</v>
      </c>
      <c r="F4" s="138" t="s">
        <v>74</v>
      </c>
    </row>
    <row r="5" spans="1:6" s="134" customFormat="1" ht="15.75">
      <c r="A5" s="139"/>
      <c r="B5" s="140"/>
      <c r="C5" s="141"/>
      <c r="D5" s="140"/>
      <c r="E5" s="140"/>
      <c r="F5" s="142"/>
    </row>
    <row r="6" spans="1:6" s="134" customFormat="1" ht="15.75" customHeight="1">
      <c r="A6" s="139"/>
      <c r="B6" s="140"/>
      <c r="C6" s="141"/>
      <c r="D6" s="140"/>
      <c r="E6" s="140"/>
      <c r="F6" s="142">
        <f aca="true" t="shared" si="0" ref="F6:F19">B6-D6-E6</f>
        <v>0</v>
      </c>
    </row>
    <row r="7" spans="1:6" s="134" customFormat="1" ht="15.75" customHeight="1">
      <c r="A7" s="139"/>
      <c r="B7" s="140"/>
      <c r="C7" s="141"/>
      <c r="D7" s="140"/>
      <c r="E7" s="140"/>
      <c r="F7" s="142">
        <f t="shared" si="0"/>
        <v>0</v>
      </c>
    </row>
    <row r="8" spans="1:6" s="134" customFormat="1" ht="15.75" customHeight="1">
      <c r="A8" s="143"/>
      <c r="B8" s="140"/>
      <c r="C8" s="141"/>
      <c r="D8" s="140"/>
      <c r="E8" s="140"/>
      <c r="F8" s="142">
        <f t="shared" si="0"/>
        <v>0</v>
      </c>
    </row>
    <row r="9" spans="1:6" s="134" customFormat="1" ht="15.75" customHeight="1">
      <c r="A9" s="139"/>
      <c r="B9" s="140"/>
      <c r="C9" s="141"/>
      <c r="D9" s="140"/>
      <c r="E9" s="140"/>
      <c r="F9" s="142">
        <f t="shared" si="0"/>
        <v>0</v>
      </c>
    </row>
    <row r="10" spans="1:6" s="134" customFormat="1" ht="15.75" customHeight="1">
      <c r="A10" s="143"/>
      <c r="B10" s="140"/>
      <c r="C10" s="141"/>
      <c r="D10" s="140"/>
      <c r="E10" s="140"/>
      <c r="F10" s="142">
        <f t="shared" si="0"/>
        <v>0</v>
      </c>
    </row>
    <row r="11" spans="1:6" s="134" customFormat="1" ht="15.75" customHeight="1">
      <c r="A11" s="139"/>
      <c r="B11" s="140"/>
      <c r="C11" s="141"/>
      <c r="D11" s="140"/>
      <c r="E11" s="140"/>
      <c r="F11" s="142">
        <f t="shared" si="0"/>
        <v>0</v>
      </c>
    </row>
    <row r="12" spans="1:6" s="134" customFormat="1" ht="15.75" customHeight="1">
      <c r="A12" s="139"/>
      <c r="B12" s="140"/>
      <c r="C12" s="141"/>
      <c r="D12" s="140"/>
      <c r="E12" s="140"/>
      <c r="F12" s="142">
        <f t="shared" si="0"/>
        <v>0</v>
      </c>
    </row>
    <row r="13" spans="1:6" s="134" customFormat="1" ht="15.75" customHeight="1">
      <c r="A13" s="139"/>
      <c r="B13" s="140"/>
      <c r="C13" s="141"/>
      <c r="D13" s="140"/>
      <c r="E13" s="140"/>
      <c r="F13" s="142">
        <f t="shared" si="0"/>
        <v>0</v>
      </c>
    </row>
    <row r="14" spans="1:6" s="134" customFormat="1" ht="15.75" customHeight="1">
      <c r="A14" s="139"/>
      <c r="B14" s="140"/>
      <c r="C14" s="141"/>
      <c r="D14" s="140"/>
      <c r="E14" s="140"/>
      <c r="F14" s="142">
        <f t="shared" si="0"/>
        <v>0</v>
      </c>
    </row>
    <row r="15" spans="1:6" s="134" customFormat="1" ht="15.75" customHeight="1">
      <c r="A15" s="139"/>
      <c r="B15" s="140"/>
      <c r="C15" s="141"/>
      <c r="D15" s="140"/>
      <c r="E15" s="140"/>
      <c r="F15" s="142">
        <f t="shared" si="0"/>
        <v>0</v>
      </c>
    </row>
    <row r="16" spans="1:6" s="134" customFormat="1" ht="15.75" customHeight="1">
      <c r="A16" s="139"/>
      <c r="B16" s="140"/>
      <c r="C16" s="141"/>
      <c r="D16" s="140"/>
      <c r="E16" s="140"/>
      <c r="F16" s="142">
        <f t="shared" si="0"/>
        <v>0</v>
      </c>
    </row>
    <row r="17" spans="1:6" s="134" customFormat="1" ht="15.75" customHeight="1">
      <c r="A17" s="139"/>
      <c r="B17" s="140"/>
      <c r="C17" s="141"/>
      <c r="D17" s="140"/>
      <c r="E17" s="140"/>
      <c r="F17" s="142">
        <f t="shared" si="0"/>
        <v>0</v>
      </c>
    </row>
    <row r="18" spans="1:6" s="134" customFormat="1" ht="15.75" customHeight="1">
      <c r="A18" s="139"/>
      <c r="B18" s="140"/>
      <c r="C18" s="141"/>
      <c r="D18" s="140"/>
      <c r="E18" s="140"/>
      <c r="F18" s="142">
        <f t="shared" si="0"/>
        <v>0</v>
      </c>
    </row>
    <row r="19" spans="1:6" s="134" customFormat="1" ht="15.75" customHeight="1" thickBot="1">
      <c r="A19" s="75"/>
      <c r="B19" s="144"/>
      <c r="C19" s="145"/>
      <c r="D19" s="144"/>
      <c r="E19" s="144"/>
      <c r="F19" s="146">
        <f t="shared" si="0"/>
        <v>0</v>
      </c>
    </row>
    <row r="20" spans="1:6" s="151" customFormat="1" ht="18" customHeight="1" thickBot="1">
      <c r="A20" s="147" t="s">
        <v>53</v>
      </c>
      <c r="B20" s="148">
        <f>SUM(B5:B19)</f>
        <v>0</v>
      </c>
      <c r="C20" s="149"/>
      <c r="D20" s="148">
        <f>SUM(D5:D19)</f>
        <v>0</v>
      </c>
      <c r="E20" s="148">
        <f>SUM(E5:E19)</f>
        <v>0</v>
      </c>
      <c r="F20" s="150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60.6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spans="1:6" s="134" customFormat="1" ht="15.75">
      <c r="A1" s="497" t="s">
        <v>1</v>
      </c>
      <c r="B1" s="497"/>
      <c r="C1" s="497"/>
      <c r="D1" s="497"/>
      <c r="E1" s="497"/>
      <c r="F1" s="497"/>
    </row>
    <row r="2" spans="1:6" s="134" customFormat="1" ht="16.5" thickBot="1">
      <c r="A2" s="66"/>
      <c r="B2" s="65"/>
      <c r="C2" s="65"/>
      <c r="D2" s="65"/>
      <c r="E2" s="65"/>
      <c r="F2" s="135" t="s">
        <v>480</v>
      </c>
    </row>
    <row r="3" spans="1:6" s="50" customFormat="1" ht="63.75" thickBot="1">
      <c r="A3" s="67" t="s">
        <v>54</v>
      </c>
      <c r="B3" s="68" t="s">
        <v>55</v>
      </c>
      <c r="C3" s="68" t="s">
        <v>56</v>
      </c>
      <c r="D3" s="68" t="s">
        <v>493</v>
      </c>
      <c r="E3" s="68" t="s">
        <v>494</v>
      </c>
      <c r="F3" s="69" t="s">
        <v>495</v>
      </c>
    </row>
    <row r="4" spans="1:6" s="65" customFormat="1" ht="16.5" thickBot="1">
      <c r="A4" s="136">
        <v>1</v>
      </c>
      <c r="B4" s="137">
        <v>2</v>
      </c>
      <c r="C4" s="137">
        <v>3</v>
      </c>
      <c r="D4" s="137">
        <v>4</v>
      </c>
      <c r="E4" s="137">
        <v>5</v>
      </c>
      <c r="F4" s="138" t="s">
        <v>74</v>
      </c>
    </row>
    <row r="5" spans="1:6" s="134" customFormat="1" ht="15.75">
      <c r="A5" s="139" t="s">
        <v>491</v>
      </c>
      <c r="B5" s="140">
        <v>3000000</v>
      </c>
      <c r="C5" s="141" t="s">
        <v>492</v>
      </c>
      <c r="D5" s="140">
        <v>0</v>
      </c>
      <c r="E5" s="140">
        <v>2096902</v>
      </c>
      <c r="F5" s="142"/>
    </row>
    <row r="6" spans="1:6" s="134" customFormat="1" ht="15.75">
      <c r="A6" s="139"/>
      <c r="B6" s="140"/>
      <c r="C6" s="141"/>
      <c r="D6" s="140"/>
      <c r="E6" s="140"/>
      <c r="F6" s="142">
        <f>B6-D6-E6</f>
        <v>0</v>
      </c>
    </row>
    <row r="7" spans="1:6" s="134" customFormat="1" ht="15.75">
      <c r="A7" s="139"/>
      <c r="B7" s="140"/>
      <c r="C7" s="141"/>
      <c r="D7" s="140"/>
      <c r="E7" s="140"/>
      <c r="F7" s="142">
        <f>B7-D7-E7</f>
        <v>0</v>
      </c>
    </row>
    <row r="8" spans="1:6" s="134" customFormat="1" ht="15.75">
      <c r="A8" s="143"/>
      <c r="B8" s="140"/>
      <c r="C8" s="141"/>
      <c r="D8" s="140"/>
      <c r="E8" s="140"/>
      <c r="F8" s="142">
        <f>B8-D8-E8</f>
        <v>0</v>
      </c>
    </row>
    <row r="9" spans="1:6" s="134" customFormat="1" ht="15.75">
      <c r="A9" s="74"/>
      <c r="B9" s="140"/>
      <c r="C9" s="141"/>
      <c r="D9" s="140"/>
      <c r="E9" s="140"/>
      <c r="F9" s="142">
        <f aca="true" t="shared" si="0" ref="F6:F21">B9-D9-E9</f>
        <v>0</v>
      </c>
    </row>
    <row r="10" spans="1:6" s="134" customFormat="1" ht="15.75">
      <c r="A10" s="74"/>
      <c r="B10" s="140"/>
      <c r="C10" s="141"/>
      <c r="D10" s="140"/>
      <c r="E10" s="140"/>
      <c r="F10" s="142">
        <f t="shared" si="0"/>
        <v>0</v>
      </c>
    </row>
    <row r="11" spans="1:6" s="134" customFormat="1" ht="15.75">
      <c r="A11" s="74"/>
      <c r="B11" s="140"/>
      <c r="C11" s="141"/>
      <c r="D11" s="140"/>
      <c r="E11" s="140"/>
      <c r="F11" s="142">
        <f t="shared" si="0"/>
        <v>0</v>
      </c>
    </row>
    <row r="12" spans="1:6" s="134" customFormat="1" ht="15.75">
      <c r="A12" s="74"/>
      <c r="B12" s="140"/>
      <c r="C12" s="141"/>
      <c r="D12" s="140"/>
      <c r="E12" s="140"/>
      <c r="F12" s="142">
        <f t="shared" si="0"/>
        <v>0</v>
      </c>
    </row>
    <row r="13" spans="1:6" s="134" customFormat="1" ht="15.75">
      <c r="A13" s="74"/>
      <c r="B13" s="140"/>
      <c r="C13" s="141"/>
      <c r="D13" s="140"/>
      <c r="E13" s="140"/>
      <c r="F13" s="142">
        <f t="shared" si="0"/>
        <v>0</v>
      </c>
    </row>
    <row r="14" spans="1:6" s="134" customFormat="1" ht="15.75">
      <c r="A14" s="74"/>
      <c r="B14" s="140"/>
      <c r="C14" s="141"/>
      <c r="D14" s="140"/>
      <c r="E14" s="140"/>
      <c r="F14" s="142">
        <f t="shared" si="0"/>
        <v>0</v>
      </c>
    </row>
    <row r="15" spans="1:6" s="134" customFormat="1" ht="15.75">
      <c r="A15" s="74"/>
      <c r="B15" s="140"/>
      <c r="C15" s="141"/>
      <c r="D15" s="140"/>
      <c r="E15" s="140"/>
      <c r="F15" s="142">
        <f t="shared" si="0"/>
        <v>0</v>
      </c>
    </row>
    <row r="16" spans="1:6" s="134" customFormat="1" ht="15.75">
      <c r="A16" s="74"/>
      <c r="B16" s="140"/>
      <c r="C16" s="141"/>
      <c r="D16" s="140"/>
      <c r="E16" s="140"/>
      <c r="F16" s="142">
        <f t="shared" si="0"/>
        <v>0</v>
      </c>
    </row>
    <row r="17" spans="1:6" s="134" customFormat="1" ht="15.75">
      <c r="A17" s="74"/>
      <c r="B17" s="140"/>
      <c r="C17" s="141"/>
      <c r="D17" s="140"/>
      <c r="E17" s="140"/>
      <c r="F17" s="142">
        <f t="shared" si="0"/>
        <v>0</v>
      </c>
    </row>
    <row r="18" spans="1:6" s="134" customFormat="1" ht="15.75">
      <c r="A18" s="74"/>
      <c r="B18" s="140"/>
      <c r="C18" s="141"/>
      <c r="D18" s="140"/>
      <c r="E18" s="140"/>
      <c r="F18" s="142">
        <f t="shared" si="0"/>
        <v>0</v>
      </c>
    </row>
    <row r="19" spans="1:6" s="134" customFormat="1" ht="15.75">
      <c r="A19" s="74"/>
      <c r="B19" s="140"/>
      <c r="C19" s="141"/>
      <c r="D19" s="140"/>
      <c r="E19" s="140"/>
      <c r="F19" s="142">
        <f t="shared" si="0"/>
        <v>0</v>
      </c>
    </row>
    <row r="20" spans="1:6" s="134" customFormat="1" ht="15.75">
      <c r="A20" s="74"/>
      <c r="B20" s="140"/>
      <c r="C20" s="141"/>
      <c r="D20" s="140"/>
      <c r="E20" s="140"/>
      <c r="F20" s="142">
        <f t="shared" si="0"/>
        <v>0</v>
      </c>
    </row>
    <row r="21" spans="1:6" s="134" customFormat="1" ht="16.5" thickBot="1">
      <c r="A21" s="75"/>
      <c r="B21" s="144"/>
      <c r="C21" s="145"/>
      <c r="D21" s="144"/>
      <c r="E21" s="144"/>
      <c r="F21" s="146">
        <f t="shared" si="0"/>
        <v>0</v>
      </c>
    </row>
    <row r="22" spans="1:6" s="151" customFormat="1" ht="16.5" thickBot="1">
      <c r="A22" s="147" t="s">
        <v>53</v>
      </c>
      <c r="B22" s="148">
        <f>SUM(B5:B21)</f>
        <v>3000000</v>
      </c>
      <c r="C22" s="149"/>
      <c r="D22" s="148">
        <f>SUM(D5:D21)</f>
        <v>0</v>
      </c>
      <c r="E22" s="148">
        <f>SUM(E5:E21)</f>
        <v>2096902</v>
      </c>
      <c r="F22" s="150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38.625" style="5" customWidth="1"/>
    <col min="2" max="5" width="13.875" style="5" customWidth="1"/>
    <col min="6" max="16384" width="9.375" style="5" customWidth="1"/>
  </cols>
  <sheetData>
    <row r="1" spans="1:5" ht="12.75">
      <c r="A1" s="33"/>
      <c r="B1" s="33"/>
      <c r="C1" s="33"/>
      <c r="D1" s="33"/>
      <c r="E1" s="33"/>
    </row>
    <row r="2" spans="1:5" s="152" customFormat="1" ht="15.75">
      <c r="A2" s="34" t="s">
        <v>123</v>
      </c>
      <c r="B2" s="509"/>
      <c r="C2" s="509"/>
      <c r="D2" s="509"/>
      <c r="E2" s="509"/>
    </row>
    <row r="3" spans="1:5" s="152" customFormat="1" ht="16.5" thickBot="1">
      <c r="A3" s="153"/>
      <c r="B3" s="153"/>
      <c r="C3" s="153"/>
      <c r="D3" s="511" t="s">
        <v>483</v>
      </c>
      <c r="E3" s="511"/>
    </row>
    <row r="4" spans="1:5" s="152" customFormat="1" ht="15" customHeight="1" thickBot="1">
      <c r="A4" s="154" t="s">
        <v>116</v>
      </c>
      <c r="B4" s="155">
        <v>2018</v>
      </c>
      <c r="C4" s="155">
        <v>2019</v>
      </c>
      <c r="D4" s="155" t="s">
        <v>496</v>
      </c>
      <c r="E4" s="156" t="s">
        <v>43</v>
      </c>
    </row>
    <row r="5" spans="1:5" s="152" customFormat="1" ht="15.75">
      <c r="A5" s="157" t="s">
        <v>117</v>
      </c>
      <c r="B5" s="158"/>
      <c r="C5" s="158"/>
      <c r="D5" s="158"/>
      <c r="E5" s="159">
        <f aca="true" t="shared" si="0" ref="E5:E11">SUM(B5:D5)</f>
        <v>0</v>
      </c>
    </row>
    <row r="6" spans="1:5" s="152" customFormat="1" ht="15.75">
      <c r="A6" s="160" t="s">
        <v>130</v>
      </c>
      <c r="B6" s="161"/>
      <c r="C6" s="161"/>
      <c r="D6" s="161"/>
      <c r="E6" s="162">
        <f t="shared" si="0"/>
        <v>0</v>
      </c>
    </row>
    <row r="7" spans="1:5" s="152" customFormat="1" ht="15.75">
      <c r="A7" s="163" t="s">
        <v>118</v>
      </c>
      <c r="B7" s="164">
        <v>0</v>
      </c>
      <c r="C7" s="164"/>
      <c r="D7" s="164"/>
      <c r="E7" s="165">
        <f t="shared" si="0"/>
        <v>0</v>
      </c>
    </row>
    <row r="8" spans="1:5" s="152" customFormat="1" ht="15.75">
      <c r="A8" s="163" t="s">
        <v>132</v>
      </c>
      <c r="B8" s="164"/>
      <c r="C8" s="164"/>
      <c r="D8" s="164"/>
      <c r="E8" s="165">
        <f t="shared" si="0"/>
        <v>0</v>
      </c>
    </row>
    <row r="9" spans="1:5" s="152" customFormat="1" ht="15.75">
      <c r="A9" s="163" t="s">
        <v>119</v>
      </c>
      <c r="B9" s="164"/>
      <c r="C9" s="164"/>
      <c r="D9" s="164"/>
      <c r="E9" s="165">
        <f t="shared" si="0"/>
        <v>0</v>
      </c>
    </row>
    <row r="10" spans="1:5" s="152" customFormat="1" ht="15.75">
      <c r="A10" s="163" t="s">
        <v>120</v>
      </c>
      <c r="B10" s="164"/>
      <c r="C10" s="164"/>
      <c r="D10" s="164"/>
      <c r="E10" s="165">
        <f t="shared" si="0"/>
        <v>0</v>
      </c>
    </row>
    <row r="11" spans="1:5" s="152" customFormat="1" ht="16.5" thickBot="1">
      <c r="A11" s="166"/>
      <c r="B11" s="167"/>
      <c r="C11" s="167"/>
      <c r="D11" s="167"/>
      <c r="E11" s="165">
        <f t="shared" si="0"/>
        <v>0</v>
      </c>
    </row>
    <row r="12" spans="1:5" s="152" customFormat="1" ht="16.5" thickBot="1">
      <c r="A12" s="168" t="s">
        <v>122</v>
      </c>
      <c r="B12" s="169">
        <f>B5+SUM(B7:B11)</f>
        <v>0</v>
      </c>
      <c r="C12" s="169">
        <f>C5+SUM(C7:C11)</f>
        <v>0</v>
      </c>
      <c r="D12" s="169">
        <f>D5+SUM(D7:D11)</f>
        <v>0</v>
      </c>
      <c r="E12" s="170">
        <f>E5+SUM(E7:E11)</f>
        <v>0</v>
      </c>
    </row>
    <row r="13" spans="1:5" s="152" customFormat="1" ht="16.5" thickBot="1">
      <c r="A13" s="171"/>
      <c r="B13" s="171"/>
      <c r="C13" s="171"/>
      <c r="D13" s="171"/>
      <c r="E13" s="171"/>
    </row>
    <row r="14" spans="1:5" s="152" customFormat="1" ht="15" customHeight="1" thickBot="1">
      <c r="A14" s="154" t="s">
        <v>121</v>
      </c>
      <c r="B14" s="155">
        <v>2018</v>
      </c>
      <c r="C14" s="155">
        <v>2019</v>
      </c>
      <c r="D14" s="155" t="s">
        <v>496</v>
      </c>
      <c r="E14" s="156" t="s">
        <v>43</v>
      </c>
    </row>
    <row r="15" spans="1:5" s="152" customFormat="1" ht="15.75">
      <c r="A15" s="157" t="s">
        <v>126</v>
      </c>
      <c r="B15" s="158"/>
      <c r="C15" s="158"/>
      <c r="D15" s="158"/>
      <c r="E15" s="159">
        <f aca="true" t="shared" si="1" ref="E15:E21">SUM(B15:D15)</f>
        <v>0</v>
      </c>
    </row>
    <row r="16" spans="1:5" s="152" customFormat="1" ht="15.75">
      <c r="A16" s="172" t="s">
        <v>127</v>
      </c>
      <c r="B16" s="164">
        <v>0</v>
      </c>
      <c r="C16" s="164"/>
      <c r="D16" s="164"/>
      <c r="E16" s="165">
        <f t="shared" si="1"/>
        <v>0</v>
      </c>
    </row>
    <row r="17" spans="1:5" s="152" customFormat="1" ht="15.75">
      <c r="A17" s="163" t="s">
        <v>128</v>
      </c>
      <c r="B17" s="164"/>
      <c r="C17" s="164"/>
      <c r="D17" s="164"/>
      <c r="E17" s="165">
        <f t="shared" si="1"/>
        <v>0</v>
      </c>
    </row>
    <row r="18" spans="1:5" s="152" customFormat="1" ht="15.75">
      <c r="A18" s="163" t="s">
        <v>129</v>
      </c>
      <c r="B18" s="164"/>
      <c r="C18" s="164"/>
      <c r="D18" s="164"/>
      <c r="E18" s="165">
        <f t="shared" si="1"/>
        <v>0</v>
      </c>
    </row>
    <row r="19" spans="1:5" s="152" customFormat="1" ht="15.75">
      <c r="A19" s="173"/>
      <c r="B19" s="164"/>
      <c r="C19" s="164"/>
      <c r="D19" s="164"/>
      <c r="E19" s="165">
        <f t="shared" si="1"/>
        <v>0</v>
      </c>
    </row>
    <row r="20" spans="1:5" s="152" customFormat="1" ht="15.75">
      <c r="A20" s="173"/>
      <c r="B20" s="164"/>
      <c r="C20" s="164"/>
      <c r="D20" s="164"/>
      <c r="E20" s="165">
        <f t="shared" si="1"/>
        <v>0</v>
      </c>
    </row>
    <row r="21" spans="1:5" s="152" customFormat="1" ht="16.5" thickBot="1">
      <c r="A21" s="166"/>
      <c r="B21" s="167"/>
      <c r="C21" s="167"/>
      <c r="D21" s="167"/>
      <c r="E21" s="165">
        <f t="shared" si="1"/>
        <v>0</v>
      </c>
    </row>
    <row r="22" spans="1:5" s="152" customFormat="1" ht="16.5" thickBot="1">
      <c r="A22" s="168" t="s">
        <v>44</v>
      </c>
      <c r="B22" s="169">
        <f>SUM(B15:B21)</f>
        <v>0</v>
      </c>
      <c r="C22" s="169">
        <f>SUM(C15:C21)</f>
        <v>0</v>
      </c>
      <c r="D22" s="169">
        <f>SUM(D15:D21)</f>
        <v>0</v>
      </c>
      <c r="E22" s="170">
        <f>SUM(E15:E21)</f>
        <v>0</v>
      </c>
    </row>
    <row r="23" spans="1:5" s="152" customFormat="1" ht="15.75">
      <c r="A23" s="153"/>
      <c r="B23" s="153"/>
      <c r="C23" s="153"/>
      <c r="D23" s="153"/>
      <c r="E23" s="153"/>
    </row>
    <row r="24" spans="1:5" s="152" customFormat="1" ht="15.75">
      <c r="A24" s="435"/>
      <c r="B24" s="510"/>
      <c r="C24" s="510"/>
      <c r="D24" s="510"/>
      <c r="E24" s="510"/>
    </row>
    <row r="25" spans="1:5" s="152" customFormat="1" ht="15.75">
      <c r="A25" s="519" t="s">
        <v>497</v>
      </c>
      <c r="B25" s="519"/>
      <c r="C25" s="519"/>
      <c r="D25" s="519"/>
      <c r="E25" s="519"/>
    </row>
    <row r="26" spans="1:5" s="152" customFormat="1" ht="16.5" thickBot="1">
      <c r="A26" s="153"/>
      <c r="B26" s="153"/>
      <c r="C26" s="153"/>
      <c r="D26" s="153"/>
      <c r="E26" s="153"/>
    </row>
    <row r="27" spans="1:5" s="152" customFormat="1" ht="16.5" thickBot="1">
      <c r="A27" s="500" t="s">
        <v>124</v>
      </c>
      <c r="B27" s="501"/>
      <c r="C27" s="502"/>
      <c r="D27" s="498" t="s">
        <v>484</v>
      </c>
      <c r="E27" s="499"/>
    </row>
    <row r="28" spans="1:5" s="152" customFormat="1" ht="15.75">
      <c r="A28" s="503"/>
      <c r="B28" s="504"/>
      <c r="C28" s="505"/>
      <c r="D28" s="515"/>
      <c r="E28" s="516"/>
    </row>
    <row r="29" spans="1:5" s="152" customFormat="1" ht="16.5" thickBot="1">
      <c r="A29" s="506"/>
      <c r="B29" s="507"/>
      <c r="C29" s="508"/>
      <c r="D29" s="517"/>
      <c r="E29" s="518"/>
    </row>
    <row r="30" spans="1:5" s="152" customFormat="1" ht="16.5" thickBot="1">
      <c r="A30" s="512" t="s">
        <v>44</v>
      </c>
      <c r="B30" s="513"/>
      <c r="C30" s="514"/>
      <c r="D30" s="520">
        <f>SUM(D28:E29)</f>
        <v>0</v>
      </c>
      <c r="E30" s="521"/>
    </row>
    <row r="31" spans="1:5" s="152" customFormat="1" ht="15.75">
      <c r="A31" s="439"/>
      <c r="B31" s="440"/>
      <c r="C31" s="440"/>
      <c r="D31" s="440"/>
      <c r="E31" s="441"/>
    </row>
    <row r="32" spans="1:5" s="152" customFormat="1" ht="15.75">
      <c r="A32" s="439"/>
      <c r="B32" s="440"/>
      <c r="C32" s="440"/>
      <c r="D32" s="440"/>
      <c r="E32" s="441"/>
    </row>
    <row r="33" spans="1:5" s="152" customFormat="1" ht="15.75">
      <c r="A33" s="442"/>
      <c r="B33" s="440"/>
      <c r="C33" s="440"/>
      <c r="D33" s="440"/>
      <c r="E33" s="441"/>
    </row>
    <row r="34" spans="1:5" s="152" customFormat="1" ht="15.75">
      <c r="A34" s="443"/>
      <c r="B34" s="441"/>
      <c r="C34" s="441"/>
      <c r="D34" s="441"/>
      <c r="E34" s="441"/>
    </row>
    <row r="35" spans="1:5" s="152" customFormat="1" ht="15.75">
      <c r="A35" s="444"/>
      <c r="B35" s="444"/>
      <c r="C35" s="444"/>
      <c r="D35" s="444"/>
      <c r="E35" s="444"/>
    </row>
    <row r="36" spans="1:5" s="152" customFormat="1" ht="15.75">
      <c r="A36" s="437"/>
      <c r="B36" s="438"/>
      <c r="C36" s="438"/>
      <c r="D36" s="438"/>
      <c r="E36" s="438"/>
    </row>
    <row r="37" spans="1:5" s="152" customFormat="1" ht="15.75">
      <c r="A37" s="439"/>
      <c r="B37" s="440"/>
      <c r="C37" s="440"/>
      <c r="D37" s="440"/>
      <c r="E37" s="441"/>
    </row>
    <row r="38" spans="1:5" s="152" customFormat="1" ht="15.75">
      <c r="A38" s="445"/>
      <c r="B38" s="440"/>
      <c r="C38" s="440"/>
      <c r="D38" s="440"/>
      <c r="E38" s="441"/>
    </row>
    <row r="39" spans="1:5" s="152" customFormat="1" ht="15.75">
      <c r="A39" s="439"/>
      <c r="B39" s="440"/>
      <c r="C39" s="440"/>
      <c r="D39" s="440"/>
      <c r="E39" s="441"/>
    </row>
    <row r="40" spans="1:5" s="152" customFormat="1" ht="15.75">
      <c r="A40" s="439"/>
      <c r="B40" s="440"/>
      <c r="C40" s="440"/>
      <c r="D40" s="440"/>
      <c r="E40" s="441"/>
    </row>
    <row r="41" spans="1:5" s="152" customFormat="1" ht="15.75">
      <c r="A41" s="442"/>
      <c r="B41" s="440"/>
      <c r="C41" s="440"/>
      <c r="D41" s="440"/>
      <c r="E41" s="441"/>
    </row>
    <row r="42" spans="1:5" s="152" customFormat="1" ht="15.75">
      <c r="A42" s="442"/>
      <c r="B42" s="440"/>
      <c r="C42" s="440"/>
      <c r="D42" s="440"/>
      <c r="E42" s="441"/>
    </row>
    <row r="43" spans="1:5" s="152" customFormat="1" ht="15.75">
      <c r="A43" s="442"/>
      <c r="B43" s="440"/>
      <c r="C43" s="440"/>
      <c r="D43" s="440"/>
      <c r="E43" s="441"/>
    </row>
    <row r="44" spans="1:5" s="152" customFormat="1" ht="15.75">
      <c r="A44" s="443"/>
      <c r="B44" s="441"/>
      <c r="C44" s="441"/>
      <c r="D44" s="441"/>
      <c r="E44" s="441"/>
    </row>
    <row r="45" spans="1:5" s="152" customFormat="1" ht="15.75">
      <c r="A45" s="436"/>
      <c r="B45" s="436"/>
      <c r="C45" s="436"/>
      <c r="D45" s="436"/>
      <c r="E45" s="436"/>
    </row>
    <row r="46" s="152" customFormat="1" ht="15.75"/>
    <row r="47" s="152" customFormat="1" ht="15.75"/>
    <row r="48" s="152" customFormat="1" ht="15.75">
      <c r="H48" s="174"/>
    </row>
    <row r="49" s="152" customFormat="1" ht="15.75"/>
    <row r="50" s="152" customFormat="1" ht="15.75"/>
    <row r="51" s="152" customFormat="1" ht="15.75"/>
  </sheetData>
  <sheetProtection/>
  <mergeCells count="12">
    <mergeCell ref="A30:C30"/>
    <mergeCell ref="D28:E28"/>
    <mergeCell ref="D29:E29"/>
    <mergeCell ref="A25:E25"/>
    <mergeCell ref="D30:E30"/>
    <mergeCell ref="D27:E27"/>
    <mergeCell ref="A27:C27"/>
    <mergeCell ref="A28:C28"/>
    <mergeCell ref="A29:C29"/>
    <mergeCell ref="B2:E2"/>
    <mergeCell ref="B24:E24"/>
    <mergeCell ref="D3:E3"/>
  </mergeCells>
  <conditionalFormatting sqref="D30:E30 E15:E21 B34:D34 E37:E44 B44:D44 E5:E12 B12:D12 B22:E22 E31:E34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6"/>
  <sheetViews>
    <sheetView view="pageLayout" workbookViewId="0" topLeftCell="A131">
      <selection activeCell="C144" sqref="C144"/>
    </sheetView>
  </sheetViews>
  <sheetFormatPr defaultColWidth="9.00390625" defaultRowHeight="18.75" customHeight="1"/>
  <cols>
    <col min="1" max="1" width="11.625" style="47" customWidth="1"/>
    <col min="2" max="2" width="51.375" style="48" customWidth="1"/>
    <col min="3" max="3" width="23.00390625" style="49" customWidth="1"/>
    <col min="4" max="4" width="21.125" style="49" customWidth="1"/>
    <col min="5" max="5" width="22.875" style="2" customWidth="1"/>
    <col min="6" max="6" width="16.375" style="2" customWidth="1"/>
    <col min="7" max="16384" width="9.375" style="2" customWidth="1"/>
  </cols>
  <sheetData>
    <row r="1" spans="1:5" s="1" customFormat="1" ht="18.75" customHeight="1" thickBot="1">
      <c r="A1" s="35"/>
      <c r="B1" s="36"/>
      <c r="C1" s="44"/>
      <c r="D1" s="44"/>
      <c r="E1" s="44" t="s">
        <v>477</v>
      </c>
    </row>
    <row r="2" spans="1:5" s="11" customFormat="1" ht="18.75" customHeight="1">
      <c r="A2" s="244" t="s">
        <v>51</v>
      </c>
      <c r="B2" s="245" t="s">
        <v>498</v>
      </c>
      <c r="C2" s="246" t="s">
        <v>45</v>
      </c>
      <c r="D2" s="246"/>
      <c r="E2" s="246"/>
    </row>
    <row r="3" spans="1:5" s="11" customFormat="1" ht="34.5" thickBot="1">
      <c r="A3" s="247" t="s">
        <v>185</v>
      </c>
      <c r="B3" s="248" t="s">
        <v>395</v>
      </c>
      <c r="C3" s="249">
        <v>1</v>
      </c>
      <c r="D3" s="249"/>
      <c r="E3" s="249"/>
    </row>
    <row r="4" spans="1:5" s="12" customFormat="1" ht="18.75" customHeight="1" thickBot="1">
      <c r="A4" s="250"/>
      <c r="B4" s="250"/>
      <c r="C4" s="251"/>
      <c r="D4" s="252"/>
      <c r="E4" s="252" t="s">
        <v>478</v>
      </c>
    </row>
    <row r="5" spans="1:5" ht="18.75" customHeight="1" thickBot="1">
      <c r="A5" s="253" t="s">
        <v>186</v>
      </c>
      <c r="B5" s="254" t="s">
        <v>46</v>
      </c>
      <c r="C5" s="255" t="s">
        <v>415</v>
      </c>
      <c r="D5" s="256" t="s">
        <v>416</v>
      </c>
      <c r="E5" s="256" t="s">
        <v>420</v>
      </c>
    </row>
    <row r="6" spans="1:5" s="7" customFormat="1" ht="18.75" customHeight="1" thickBot="1">
      <c r="A6" s="257">
        <v>1</v>
      </c>
      <c r="B6" s="258">
        <v>2</v>
      </c>
      <c r="C6" s="259">
        <v>3</v>
      </c>
      <c r="D6" s="260">
        <v>4</v>
      </c>
      <c r="E6" s="260">
        <v>5</v>
      </c>
    </row>
    <row r="7" spans="1:5" s="7" customFormat="1" ht="18.75" customHeight="1" thickBot="1">
      <c r="A7" s="522" t="s">
        <v>47</v>
      </c>
      <c r="B7" s="523"/>
      <c r="C7" s="523"/>
      <c r="D7" s="523"/>
      <c r="E7" s="261"/>
    </row>
    <row r="8" spans="1:5" s="7" customFormat="1" ht="18.75" customHeight="1" thickBot="1">
      <c r="A8" s="262" t="s">
        <v>13</v>
      </c>
      <c r="B8" s="263" t="s">
        <v>222</v>
      </c>
      <c r="C8" s="264">
        <f>SUM(C9:C12)</f>
        <v>0</v>
      </c>
      <c r="D8" s="264">
        <f>SUM(D9:D14)</f>
        <v>0</v>
      </c>
      <c r="E8" s="264">
        <f>SUM(E9:E14)</f>
        <v>0</v>
      </c>
    </row>
    <row r="9" spans="1:5" s="13" customFormat="1" ht="28.5">
      <c r="A9" s="273" t="s">
        <v>89</v>
      </c>
      <c r="B9" s="265" t="s">
        <v>423</v>
      </c>
      <c r="C9" s="266">
        <v>0</v>
      </c>
      <c r="D9" s="266"/>
      <c r="E9" s="266"/>
    </row>
    <row r="10" spans="1:5" s="14" customFormat="1" ht="28.5">
      <c r="A10" s="274" t="s">
        <v>90</v>
      </c>
      <c r="B10" s="267" t="s">
        <v>424</v>
      </c>
      <c r="C10" s="268">
        <v>0</v>
      </c>
      <c r="D10" s="268"/>
      <c r="E10" s="268"/>
    </row>
    <row r="11" spans="1:5" s="14" customFormat="1" ht="28.5">
      <c r="A11" s="274" t="s">
        <v>91</v>
      </c>
      <c r="B11" s="267" t="s">
        <v>425</v>
      </c>
      <c r="C11" s="268">
        <v>0</v>
      </c>
      <c r="D11" s="268"/>
      <c r="E11" s="268"/>
    </row>
    <row r="12" spans="1:5" s="14" customFormat="1" ht="28.5">
      <c r="A12" s="274" t="s">
        <v>417</v>
      </c>
      <c r="B12" s="267" t="s">
        <v>426</v>
      </c>
      <c r="C12" s="268">
        <v>0</v>
      </c>
      <c r="D12" s="268"/>
      <c r="E12" s="268"/>
    </row>
    <row r="13" spans="1:5" s="13" customFormat="1" ht="28.5">
      <c r="A13" s="274" t="s">
        <v>418</v>
      </c>
      <c r="B13" s="239" t="s">
        <v>428</v>
      </c>
      <c r="C13" s="269"/>
      <c r="D13" s="268"/>
      <c r="E13" s="268"/>
    </row>
    <row r="14" spans="1:5" s="13" customFormat="1" ht="15.75" thickBot="1">
      <c r="A14" s="275" t="s">
        <v>419</v>
      </c>
      <c r="B14" s="267" t="s">
        <v>427</v>
      </c>
      <c r="C14" s="270"/>
      <c r="D14" s="268"/>
      <c r="E14" s="268"/>
    </row>
    <row r="15" spans="1:5" s="13" customFormat="1" ht="30.75" thickBot="1">
      <c r="A15" s="271" t="s">
        <v>14</v>
      </c>
      <c r="B15" s="272" t="s">
        <v>223</v>
      </c>
      <c r="C15" s="264">
        <f>+C16+C17+C18+C19+C20</f>
        <v>782000</v>
      </c>
      <c r="D15" s="264">
        <f>+D16+D17+D18+D19+D20</f>
        <v>0</v>
      </c>
      <c r="E15" s="264">
        <f>+E16+E17+E18+E19+E20</f>
        <v>0</v>
      </c>
    </row>
    <row r="16" spans="1:5" s="13" customFormat="1" ht="15">
      <c r="A16" s="273" t="s">
        <v>95</v>
      </c>
      <c r="B16" s="265" t="s">
        <v>224</v>
      </c>
      <c r="C16" s="266"/>
      <c r="D16" s="266"/>
      <c r="E16" s="266"/>
    </row>
    <row r="17" spans="1:10" s="13" customFormat="1" ht="28.5">
      <c r="A17" s="274" t="s">
        <v>96</v>
      </c>
      <c r="B17" s="267" t="s">
        <v>225</v>
      </c>
      <c r="C17" s="268"/>
      <c r="D17" s="268"/>
      <c r="E17" s="268"/>
      <c r="J17" s="238"/>
    </row>
    <row r="18" spans="1:5" s="13" customFormat="1" ht="28.5">
      <c r="A18" s="274" t="s">
        <v>97</v>
      </c>
      <c r="B18" s="267" t="s">
        <v>401</v>
      </c>
      <c r="C18" s="268"/>
      <c r="D18" s="268"/>
      <c r="E18" s="268"/>
    </row>
    <row r="19" spans="1:5" s="13" customFormat="1" ht="28.5">
      <c r="A19" s="274" t="s">
        <v>98</v>
      </c>
      <c r="B19" s="267" t="s">
        <v>402</v>
      </c>
      <c r="C19" s="268"/>
      <c r="D19" s="268"/>
      <c r="E19" s="268"/>
    </row>
    <row r="20" spans="1:5" s="13" customFormat="1" ht="25.5">
      <c r="A20" s="274" t="s">
        <v>99</v>
      </c>
      <c r="B20" s="238" t="s">
        <v>429</v>
      </c>
      <c r="C20" s="268">
        <v>782000</v>
      </c>
      <c r="D20" s="268"/>
      <c r="E20" s="268"/>
    </row>
    <row r="21" spans="1:5" s="14" customFormat="1" ht="15.75" thickBot="1">
      <c r="A21" s="275" t="s">
        <v>108</v>
      </c>
      <c r="B21" s="276" t="s">
        <v>226</v>
      </c>
      <c r="C21" s="277"/>
      <c r="D21" s="277"/>
      <c r="E21" s="277"/>
    </row>
    <row r="22" spans="1:5" s="14" customFormat="1" ht="18.75" customHeight="1" thickBot="1">
      <c r="A22" s="271" t="s">
        <v>15</v>
      </c>
      <c r="B22" s="278" t="s">
        <v>227</v>
      </c>
      <c r="C22" s="264">
        <f>+C23+C24+C25+C26+C27</f>
        <v>0</v>
      </c>
      <c r="D22" s="264">
        <f>+D23+D24+D25+D26+D27</f>
        <v>0</v>
      </c>
      <c r="E22" s="264">
        <f>+E23+E24+E25+E26+E27</f>
        <v>0</v>
      </c>
    </row>
    <row r="23" spans="1:5" s="14" customFormat="1" ht="28.5">
      <c r="A23" s="273" t="s">
        <v>78</v>
      </c>
      <c r="B23" s="265" t="s">
        <v>421</v>
      </c>
      <c r="C23" s="266"/>
      <c r="D23" s="266"/>
      <c r="E23" s="266"/>
    </row>
    <row r="24" spans="1:5" s="13" customFormat="1" ht="36.75" customHeight="1">
      <c r="A24" s="274" t="s">
        <v>79</v>
      </c>
      <c r="B24" s="267" t="s">
        <v>228</v>
      </c>
      <c r="C24" s="268"/>
      <c r="D24" s="268"/>
      <c r="E24" s="268"/>
    </row>
    <row r="25" spans="1:5" s="14" customFormat="1" ht="37.5" customHeight="1">
      <c r="A25" s="274" t="s">
        <v>80</v>
      </c>
      <c r="B25" s="267" t="s">
        <v>403</v>
      </c>
      <c r="C25" s="268"/>
      <c r="D25" s="268"/>
      <c r="E25" s="268"/>
    </row>
    <row r="26" spans="1:5" s="14" customFormat="1" ht="38.25" customHeight="1">
      <c r="A26" s="274" t="s">
        <v>81</v>
      </c>
      <c r="B26" s="267" t="s">
        <v>404</v>
      </c>
      <c r="C26" s="268"/>
      <c r="D26" s="268"/>
      <c r="E26" s="268"/>
    </row>
    <row r="27" spans="1:5" s="14" customFormat="1" ht="28.5">
      <c r="A27" s="274" t="s">
        <v>153</v>
      </c>
      <c r="B27" s="267" t="s">
        <v>229</v>
      </c>
      <c r="C27" s="268"/>
      <c r="D27" s="268"/>
      <c r="E27" s="268"/>
    </row>
    <row r="28" spans="1:5" s="14" customFormat="1" ht="18.75" customHeight="1" thickBot="1">
      <c r="A28" s="275" t="s">
        <v>154</v>
      </c>
      <c r="B28" s="276" t="s">
        <v>230</v>
      </c>
      <c r="C28" s="277"/>
      <c r="D28" s="277"/>
      <c r="E28" s="277"/>
    </row>
    <row r="29" spans="1:5" s="14" customFormat="1" ht="18.75" customHeight="1" thickBot="1">
      <c r="A29" s="271" t="s">
        <v>155</v>
      </c>
      <c r="B29" s="278" t="s">
        <v>231</v>
      </c>
      <c r="C29" s="264">
        <f>+C30+C33+C34+C35</f>
        <v>0</v>
      </c>
      <c r="D29" s="264">
        <f>+D30+D33+D34+D35</f>
        <v>0</v>
      </c>
      <c r="E29" s="264">
        <f>+E30+E33+E34+E35</f>
        <v>0</v>
      </c>
    </row>
    <row r="30" spans="1:5" s="14" customFormat="1" ht="18.75" customHeight="1">
      <c r="A30" s="273" t="s">
        <v>232</v>
      </c>
      <c r="B30" s="265" t="s">
        <v>238</v>
      </c>
      <c r="C30" s="279">
        <f>+C31+C32</f>
        <v>0</v>
      </c>
      <c r="D30" s="279"/>
      <c r="E30" s="279"/>
    </row>
    <row r="31" spans="1:5" s="14" customFormat="1" ht="18.75" customHeight="1">
      <c r="A31" s="274" t="s">
        <v>233</v>
      </c>
      <c r="B31" s="326" t="s">
        <v>433</v>
      </c>
      <c r="C31" s="327">
        <v>0</v>
      </c>
      <c r="D31" s="268"/>
      <c r="E31" s="268"/>
    </row>
    <row r="32" spans="1:5" s="14" customFormat="1" ht="18.75" customHeight="1">
      <c r="A32" s="274" t="s">
        <v>234</v>
      </c>
      <c r="B32" s="326" t="s">
        <v>434</v>
      </c>
      <c r="C32" s="327">
        <v>0</v>
      </c>
      <c r="D32" s="268"/>
      <c r="E32" s="268"/>
    </row>
    <row r="33" spans="1:5" s="14" customFormat="1" ht="18.75" customHeight="1">
      <c r="A33" s="274" t="s">
        <v>235</v>
      </c>
      <c r="B33" s="267" t="s">
        <v>435</v>
      </c>
      <c r="C33" s="268">
        <v>0</v>
      </c>
      <c r="D33" s="268"/>
      <c r="E33" s="268"/>
    </row>
    <row r="34" spans="1:5" s="14" customFormat="1" ht="18.75" customHeight="1">
      <c r="A34" s="274" t="s">
        <v>236</v>
      </c>
      <c r="B34" s="267" t="s">
        <v>239</v>
      </c>
      <c r="C34" s="268">
        <v>0</v>
      </c>
      <c r="D34" s="268"/>
      <c r="E34" s="268"/>
    </row>
    <row r="35" spans="1:5" s="14" customFormat="1" ht="18.75" customHeight="1" thickBot="1">
      <c r="A35" s="275" t="s">
        <v>237</v>
      </c>
      <c r="B35" s="276" t="s">
        <v>240</v>
      </c>
      <c r="C35" s="277">
        <v>0</v>
      </c>
      <c r="D35" s="277"/>
      <c r="E35" s="277"/>
    </row>
    <row r="36" spans="1:5" s="14" customFormat="1" ht="18.75" customHeight="1" thickBot="1">
      <c r="A36" s="271" t="s">
        <v>17</v>
      </c>
      <c r="B36" s="278" t="s">
        <v>241</v>
      </c>
      <c r="C36" s="264">
        <f>SUM(C37:C46)</f>
        <v>0</v>
      </c>
      <c r="D36" s="264">
        <f>SUM(D37:D46)</f>
        <v>0</v>
      </c>
      <c r="E36" s="264"/>
    </row>
    <row r="37" spans="1:5" s="14" customFormat="1" ht="18.75" customHeight="1">
      <c r="A37" s="273" t="s">
        <v>82</v>
      </c>
      <c r="B37" s="265" t="s">
        <v>244</v>
      </c>
      <c r="C37" s="266"/>
      <c r="D37" s="266"/>
      <c r="E37" s="266"/>
    </row>
    <row r="38" spans="1:5" s="14" customFormat="1" ht="18.75" customHeight="1">
      <c r="A38" s="274" t="s">
        <v>83</v>
      </c>
      <c r="B38" s="267" t="s">
        <v>436</v>
      </c>
      <c r="C38" s="268">
        <v>0</v>
      </c>
      <c r="D38" s="268"/>
      <c r="E38" s="268"/>
    </row>
    <row r="39" spans="1:5" s="14" customFormat="1" ht="18.75" customHeight="1">
      <c r="A39" s="274" t="s">
        <v>84</v>
      </c>
      <c r="B39" s="267" t="s">
        <v>437</v>
      </c>
      <c r="C39" s="268">
        <v>0</v>
      </c>
      <c r="D39" s="268"/>
      <c r="E39" s="268"/>
    </row>
    <row r="40" spans="1:5" s="14" customFormat="1" ht="18.75" customHeight="1">
      <c r="A40" s="274" t="s">
        <v>157</v>
      </c>
      <c r="B40" s="267" t="s">
        <v>438</v>
      </c>
      <c r="C40" s="268">
        <v>0</v>
      </c>
      <c r="D40" s="268"/>
      <c r="E40" s="268"/>
    </row>
    <row r="41" spans="1:5" s="14" customFormat="1" ht="18.75" customHeight="1">
      <c r="A41" s="274" t="s">
        <v>158</v>
      </c>
      <c r="B41" s="267" t="s">
        <v>439</v>
      </c>
      <c r="C41" s="268">
        <v>0</v>
      </c>
      <c r="D41" s="268"/>
      <c r="E41" s="268"/>
    </row>
    <row r="42" spans="1:5" s="14" customFormat="1" ht="18.75" customHeight="1">
      <c r="A42" s="274" t="s">
        <v>159</v>
      </c>
      <c r="B42" s="267" t="s">
        <v>440</v>
      </c>
      <c r="C42" s="268">
        <v>0</v>
      </c>
      <c r="D42" s="268"/>
      <c r="E42" s="268"/>
    </row>
    <row r="43" spans="1:5" s="14" customFormat="1" ht="18.75" customHeight="1">
      <c r="A43" s="274" t="s">
        <v>160</v>
      </c>
      <c r="B43" s="267" t="s">
        <v>245</v>
      </c>
      <c r="C43" s="268">
        <v>0</v>
      </c>
      <c r="D43" s="268"/>
      <c r="E43" s="268"/>
    </row>
    <row r="44" spans="1:5" s="14" customFormat="1" ht="18.75" customHeight="1">
      <c r="A44" s="274" t="s">
        <v>161</v>
      </c>
      <c r="B44" s="267" t="s">
        <v>246</v>
      </c>
      <c r="C44" s="268"/>
      <c r="D44" s="268"/>
      <c r="E44" s="268"/>
    </row>
    <row r="45" spans="1:5" s="14" customFormat="1" ht="18.75" customHeight="1">
      <c r="A45" s="274" t="s">
        <v>242</v>
      </c>
      <c r="B45" s="267" t="s">
        <v>247</v>
      </c>
      <c r="C45" s="268"/>
      <c r="D45" s="268"/>
      <c r="E45" s="268"/>
    </row>
    <row r="46" spans="1:5" s="14" customFormat="1" ht="18.75" customHeight="1" thickBot="1">
      <c r="A46" s="275" t="s">
        <v>243</v>
      </c>
      <c r="B46" s="276" t="s">
        <v>441</v>
      </c>
      <c r="C46" s="277"/>
      <c r="D46" s="277">
        <v>0</v>
      </c>
      <c r="E46" s="277"/>
    </row>
    <row r="47" spans="1:5" s="14" customFormat="1" ht="18.75" customHeight="1" thickBot="1">
      <c r="A47" s="271" t="s">
        <v>18</v>
      </c>
      <c r="B47" s="278" t="s">
        <v>248</v>
      </c>
      <c r="C47" s="264">
        <f>SUM(C48:C52)</f>
        <v>0</v>
      </c>
      <c r="D47" s="264">
        <f>SUM(D48:D52)</f>
        <v>0</v>
      </c>
      <c r="E47" s="264">
        <f>SUM(E48:E52)</f>
        <v>0</v>
      </c>
    </row>
    <row r="48" spans="1:5" s="14" customFormat="1" ht="18.75" customHeight="1">
      <c r="A48" s="273" t="s">
        <v>85</v>
      </c>
      <c r="B48" s="265" t="s">
        <v>252</v>
      </c>
      <c r="C48" s="266"/>
      <c r="D48" s="266"/>
      <c r="E48" s="266"/>
    </row>
    <row r="49" spans="1:5" s="14" customFormat="1" ht="18.75" customHeight="1">
      <c r="A49" s="274" t="s">
        <v>86</v>
      </c>
      <c r="B49" s="267" t="s">
        <v>253</v>
      </c>
      <c r="C49" s="268"/>
      <c r="D49" s="268"/>
      <c r="E49" s="268"/>
    </row>
    <row r="50" spans="1:5" s="14" customFormat="1" ht="18.75" customHeight="1">
      <c r="A50" s="274" t="s">
        <v>249</v>
      </c>
      <c r="B50" s="267" t="s">
        <v>254</v>
      </c>
      <c r="C50" s="268"/>
      <c r="D50" s="268"/>
      <c r="E50" s="268"/>
    </row>
    <row r="51" spans="1:5" s="14" customFormat="1" ht="18.75" customHeight="1">
      <c r="A51" s="274" t="s">
        <v>250</v>
      </c>
      <c r="B51" s="267" t="s">
        <v>255</v>
      </c>
      <c r="C51" s="268"/>
      <c r="D51" s="268"/>
      <c r="E51" s="268"/>
    </row>
    <row r="52" spans="1:5" s="14" customFormat="1" ht="18.75" customHeight="1" thickBot="1">
      <c r="A52" s="275" t="s">
        <v>251</v>
      </c>
      <c r="B52" s="276" t="s">
        <v>256</v>
      </c>
      <c r="C52" s="277"/>
      <c r="D52" s="277"/>
      <c r="E52" s="277"/>
    </row>
    <row r="53" spans="1:5" s="14" customFormat="1" ht="30.75" thickBot="1">
      <c r="A53" s="271" t="s">
        <v>162</v>
      </c>
      <c r="B53" s="278" t="s">
        <v>430</v>
      </c>
      <c r="C53" s="264">
        <f>SUM(C54:C56)</f>
        <v>0</v>
      </c>
      <c r="D53" s="264">
        <f>SUM(D54:D56)</f>
        <v>0</v>
      </c>
      <c r="E53" s="264">
        <f>SUM(E54:E56)</f>
        <v>0</v>
      </c>
    </row>
    <row r="54" spans="1:5" s="14" customFormat="1" ht="28.5">
      <c r="A54" s="273" t="s">
        <v>87</v>
      </c>
      <c r="B54" s="265" t="s">
        <v>409</v>
      </c>
      <c r="C54" s="266"/>
      <c r="D54" s="266"/>
      <c r="E54" s="266"/>
    </row>
    <row r="55" spans="1:5" s="14" customFormat="1" ht="28.5">
      <c r="A55" s="274" t="s">
        <v>88</v>
      </c>
      <c r="B55" s="267" t="s">
        <v>410</v>
      </c>
      <c r="C55" s="268"/>
      <c r="D55" s="268"/>
      <c r="E55" s="268"/>
    </row>
    <row r="56" spans="1:5" s="14" customFormat="1" ht="15">
      <c r="A56" s="274" t="s">
        <v>259</v>
      </c>
      <c r="B56" s="267" t="s">
        <v>257</v>
      </c>
      <c r="C56" s="268"/>
      <c r="D56" s="268"/>
      <c r="E56" s="268"/>
    </row>
    <row r="57" spans="1:5" s="14" customFormat="1" ht="18.75" customHeight="1" thickBot="1">
      <c r="A57" s="275" t="s">
        <v>260</v>
      </c>
      <c r="B57" s="276" t="s">
        <v>258</v>
      </c>
      <c r="C57" s="277"/>
      <c r="D57" s="277"/>
      <c r="E57" s="277"/>
    </row>
    <row r="58" spans="1:5" s="14" customFormat="1" ht="18.75" customHeight="1" thickBot="1">
      <c r="A58" s="271" t="s">
        <v>20</v>
      </c>
      <c r="B58" s="272" t="s">
        <v>261</v>
      </c>
      <c r="C58" s="264">
        <f>SUM(C59:C61)</f>
        <v>0</v>
      </c>
      <c r="D58" s="264">
        <f>SUM(D59:D61)</f>
        <v>0</v>
      </c>
      <c r="E58" s="264">
        <f>SUM(E59:E61)</f>
        <v>0</v>
      </c>
    </row>
    <row r="59" spans="1:5" s="14" customFormat="1" ht="28.5">
      <c r="A59" s="273" t="s">
        <v>163</v>
      </c>
      <c r="B59" s="265" t="s">
        <v>411</v>
      </c>
      <c r="C59" s="268"/>
      <c r="D59" s="268"/>
      <c r="E59" s="268"/>
    </row>
    <row r="60" spans="1:5" s="14" customFormat="1" ht="28.5">
      <c r="A60" s="274" t="s">
        <v>164</v>
      </c>
      <c r="B60" s="267" t="s">
        <v>412</v>
      </c>
      <c r="C60" s="268"/>
      <c r="D60" s="268"/>
      <c r="E60" s="268"/>
    </row>
    <row r="61" spans="1:5" s="14" customFormat="1" ht="15">
      <c r="A61" s="274" t="s">
        <v>196</v>
      </c>
      <c r="B61" s="267" t="s">
        <v>263</v>
      </c>
      <c r="C61" s="268"/>
      <c r="D61" s="268"/>
      <c r="E61" s="268"/>
    </row>
    <row r="62" spans="1:5" s="14" customFormat="1" ht="18.75" customHeight="1" thickBot="1">
      <c r="A62" s="275" t="s">
        <v>262</v>
      </c>
      <c r="B62" s="276" t="s">
        <v>264</v>
      </c>
      <c r="C62" s="268"/>
      <c r="D62" s="268"/>
      <c r="E62" s="268"/>
    </row>
    <row r="63" spans="1:5" s="14" customFormat="1" ht="30.75" thickBot="1">
      <c r="A63" s="271" t="s">
        <v>21</v>
      </c>
      <c r="B63" s="278" t="s">
        <v>265</v>
      </c>
      <c r="C63" s="264">
        <f>+C8+C15+C22+C29+C36+C47+C53+C58</f>
        <v>782000</v>
      </c>
      <c r="D63" s="264">
        <f>+D8+D15+D22+D29+D36+D47+D53+D58</f>
        <v>0</v>
      </c>
      <c r="E63" s="264">
        <f>+E8+E15+E22+E29+E36+E47+E53+E58</f>
        <v>0</v>
      </c>
    </row>
    <row r="64" spans="1:5" s="14" customFormat="1" ht="18.75" customHeight="1" thickBot="1">
      <c r="A64" s="280" t="s">
        <v>391</v>
      </c>
      <c r="B64" s="272" t="s">
        <v>266</v>
      </c>
      <c r="C64" s="264">
        <f>SUM(C65:C67)</f>
        <v>0</v>
      </c>
      <c r="D64" s="264">
        <f>SUM(D65:D67)</f>
        <v>0</v>
      </c>
      <c r="E64" s="264">
        <f>SUM(E65:E67)</f>
        <v>0</v>
      </c>
    </row>
    <row r="65" spans="1:5" s="14" customFormat="1" ht="18.75" customHeight="1">
      <c r="A65" s="273" t="s">
        <v>298</v>
      </c>
      <c r="B65" s="265" t="s">
        <v>267</v>
      </c>
      <c r="C65" s="268"/>
      <c r="D65" s="268"/>
      <c r="E65" s="268"/>
    </row>
    <row r="66" spans="1:5" s="14" customFormat="1" ht="28.5">
      <c r="A66" s="274" t="s">
        <v>307</v>
      </c>
      <c r="B66" s="267" t="s">
        <v>268</v>
      </c>
      <c r="C66" s="268"/>
      <c r="D66" s="268"/>
      <c r="E66" s="268"/>
    </row>
    <row r="67" spans="1:5" s="14" customFormat="1" ht="15.75" thickBot="1">
      <c r="A67" s="275" t="s">
        <v>308</v>
      </c>
      <c r="B67" s="281" t="s">
        <v>269</v>
      </c>
      <c r="C67" s="268"/>
      <c r="D67" s="268"/>
      <c r="E67" s="268"/>
    </row>
    <row r="68" spans="1:5" s="14" customFormat="1" ht="30.75" thickBot="1">
      <c r="A68" s="280" t="s">
        <v>270</v>
      </c>
      <c r="B68" s="272" t="s">
        <v>271</v>
      </c>
      <c r="C68" s="264">
        <f>SUM(C69:C72)</f>
        <v>0</v>
      </c>
      <c r="D68" s="264">
        <f>SUM(D69:D72)</f>
        <v>0</v>
      </c>
      <c r="E68" s="264">
        <f>SUM(E69:E72)</f>
        <v>0</v>
      </c>
    </row>
    <row r="69" spans="1:5" s="14" customFormat="1" ht="28.5">
      <c r="A69" s="273" t="s">
        <v>133</v>
      </c>
      <c r="B69" s="265" t="s">
        <v>272</v>
      </c>
      <c r="C69" s="268"/>
      <c r="D69" s="268"/>
      <c r="E69" s="268"/>
    </row>
    <row r="70" spans="1:5" s="14" customFormat="1" ht="28.5">
      <c r="A70" s="274" t="s">
        <v>134</v>
      </c>
      <c r="B70" s="267" t="s">
        <v>273</v>
      </c>
      <c r="C70" s="268"/>
      <c r="D70" s="268"/>
      <c r="E70" s="268"/>
    </row>
    <row r="71" spans="1:5" s="14" customFormat="1" ht="28.5">
      <c r="A71" s="274" t="s">
        <v>299</v>
      </c>
      <c r="B71" s="267" t="s">
        <v>274</v>
      </c>
      <c r="C71" s="268"/>
      <c r="D71" s="268"/>
      <c r="E71" s="268"/>
    </row>
    <row r="72" spans="1:5" s="14" customFormat="1" ht="29.25" thickBot="1">
      <c r="A72" s="275" t="s">
        <v>300</v>
      </c>
      <c r="B72" s="276" t="s">
        <v>275</v>
      </c>
      <c r="C72" s="268"/>
      <c r="D72" s="268"/>
      <c r="E72" s="268"/>
    </row>
    <row r="73" spans="1:5" s="14" customFormat="1" ht="18.75" customHeight="1" thickBot="1">
      <c r="A73" s="280" t="s">
        <v>276</v>
      </c>
      <c r="B73" s="272" t="s">
        <v>277</v>
      </c>
      <c r="C73" s="264">
        <f>SUM(C74:C75)</f>
        <v>0</v>
      </c>
      <c r="D73" s="264">
        <f>SUM(D74:D75)</f>
        <v>0</v>
      </c>
      <c r="E73" s="264">
        <f>SUM(E74:E75)</f>
        <v>0</v>
      </c>
    </row>
    <row r="74" spans="1:5" s="14" customFormat="1" ht="28.5">
      <c r="A74" s="273" t="s">
        <v>301</v>
      </c>
      <c r="B74" s="265" t="s">
        <v>278</v>
      </c>
      <c r="C74" s="268">
        <v>0</v>
      </c>
      <c r="D74" s="268"/>
      <c r="E74" s="268"/>
    </row>
    <row r="75" spans="1:5" s="14" customFormat="1" ht="29.25" thickBot="1">
      <c r="A75" s="275" t="s">
        <v>302</v>
      </c>
      <c r="B75" s="276" t="s">
        <v>279</v>
      </c>
      <c r="C75" s="268"/>
      <c r="D75" s="268"/>
      <c r="E75" s="268"/>
    </row>
    <row r="76" spans="1:5" s="13" customFormat="1" ht="30.75" thickBot="1">
      <c r="A76" s="280" t="s">
        <v>280</v>
      </c>
      <c r="B76" s="272" t="s">
        <v>281</v>
      </c>
      <c r="C76" s="264">
        <f>SUM(C77:C79)</f>
        <v>0</v>
      </c>
      <c r="D76" s="264">
        <f>SUM(D77:D79)</f>
        <v>0</v>
      </c>
      <c r="E76" s="264">
        <f>SUM(E77:E79)</f>
        <v>0</v>
      </c>
    </row>
    <row r="77" spans="1:5" s="14" customFormat="1" ht="15">
      <c r="A77" s="273" t="s">
        <v>303</v>
      </c>
      <c r="B77" s="265" t="s">
        <v>481</v>
      </c>
      <c r="C77" s="268"/>
      <c r="D77" s="268"/>
      <c r="E77" s="268"/>
    </row>
    <row r="78" spans="1:5" s="14" customFormat="1" ht="28.5">
      <c r="A78" s="274" t="s">
        <v>304</v>
      </c>
      <c r="B78" s="267" t="s">
        <v>283</v>
      </c>
      <c r="C78" s="268"/>
      <c r="D78" s="268"/>
      <c r="E78" s="268"/>
    </row>
    <row r="79" spans="1:5" s="14" customFormat="1" ht="15.75" thickBot="1">
      <c r="A79" s="275" t="s">
        <v>305</v>
      </c>
      <c r="B79" s="276" t="s">
        <v>284</v>
      </c>
      <c r="C79" s="268"/>
      <c r="D79" s="268"/>
      <c r="E79" s="268"/>
    </row>
    <row r="80" spans="1:5" s="14" customFormat="1" ht="18.75" customHeight="1" thickBot="1">
      <c r="A80" s="280" t="s">
        <v>285</v>
      </c>
      <c r="B80" s="272" t="s">
        <v>306</v>
      </c>
      <c r="C80" s="264">
        <f>SUM(C81:C84)</f>
        <v>0</v>
      </c>
      <c r="D80" s="264">
        <f>SUM(D81:D84)</f>
        <v>0</v>
      </c>
      <c r="E80" s="264">
        <f>SUM(E81:E84)</f>
        <v>0</v>
      </c>
    </row>
    <row r="81" spans="1:5" s="14" customFormat="1" ht="28.5">
      <c r="A81" s="282" t="s">
        <v>286</v>
      </c>
      <c r="B81" s="265" t="s">
        <v>287</v>
      </c>
      <c r="C81" s="268"/>
      <c r="D81" s="268"/>
      <c r="E81" s="268"/>
    </row>
    <row r="82" spans="1:5" s="14" customFormat="1" ht="28.5">
      <c r="A82" s="283" t="s">
        <v>288</v>
      </c>
      <c r="B82" s="267" t="s">
        <v>289</v>
      </c>
      <c r="C82" s="268"/>
      <c r="D82" s="268"/>
      <c r="E82" s="268"/>
    </row>
    <row r="83" spans="1:5" s="14" customFormat="1" ht="15">
      <c r="A83" s="283" t="s">
        <v>290</v>
      </c>
      <c r="B83" s="267" t="s">
        <v>291</v>
      </c>
      <c r="C83" s="268"/>
      <c r="D83" s="268"/>
      <c r="E83" s="268"/>
    </row>
    <row r="84" spans="1:5" s="13" customFormat="1" ht="15.75" thickBot="1">
      <c r="A84" s="284" t="s">
        <v>292</v>
      </c>
      <c r="B84" s="276" t="s">
        <v>293</v>
      </c>
      <c r="C84" s="268"/>
      <c r="D84" s="268"/>
      <c r="E84" s="268"/>
    </row>
    <row r="85" spans="1:5" s="13" customFormat="1" ht="30.75" thickBot="1">
      <c r="A85" s="280" t="s">
        <v>294</v>
      </c>
      <c r="B85" s="272" t="s">
        <v>295</v>
      </c>
      <c r="C85" s="285"/>
      <c r="D85" s="285"/>
      <c r="E85" s="285"/>
    </row>
    <row r="86" spans="1:5" s="13" customFormat="1" ht="30.75" thickBot="1">
      <c r="A86" s="280" t="s">
        <v>296</v>
      </c>
      <c r="B86" s="286" t="s">
        <v>297</v>
      </c>
      <c r="C86" s="264">
        <f>+C64+C68+C73+C76+C80+C85</f>
        <v>0</v>
      </c>
      <c r="D86" s="264">
        <f>+D64+D68+D73+D76+D80+D85</f>
        <v>0</v>
      </c>
      <c r="E86" s="264">
        <f>+E64+E68+E73+E76+E80+E85</f>
        <v>0</v>
      </c>
    </row>
    <row r="87" spans="1:5" s="13" customFormat="1" ht="15.75" thickBot="1">
      <c r="A87" s="287" t="s">
        <v>309</v>
      </c>
      <c r="B87" s="288" t="s">
        <v>397</v>
      </c>
      <c r="C87" s="264">
        <f>+C63+C86</f>
        <v>782000</v>
      </c>
      <c r="D87" s="264">
        <f>+D63+D86</f>
        <v>0</v>
      </c>
      <c r="E87" s="264">
        <f>+E63+E86</f>
        <v>0</v>
      </c>
    </row>
    <row r="88" spans="1:5" s="14" customFormat="1" ht="18.75" customHeight="1">
      <c r="A88" s="289"/>
      <c r="B88" s="290"/>
      <c r="C88" s="291"/>
      <c r="D88" s="291"/>
      <c r="E88" s="292"/>
    </row>
    <row r="89" spans="1:5" ht="18.75" customHeight="1" thickBot="1">
      <c r="A89" s="293"/>
      <c r="B89" s="294"/>
      <c r="C89" s="295"/>
      <c r="D89" s="295"/>
      <c r="E89" s="292"/>
    </row>
    <row r="90" spans="1:5" s="7" customFormat="1" ht="18.75" customHeight="1" thickBot="1">
      <c r="A90" s="296" t="s">
        <v>48</v>
      </c>
      <c r="B90" s="297"/>
      <c r="C90" s="297"/>
      <c r="D90" s="297"/>
      <c r="E90" s="298"/>
    </row>
    <row r="91" spans="1:5" s="15" customFormat="1" ht="18.75" customHeight="1" thickBot="1">
      <c r="A91" s="271" t="s">
        <v>13</v>
      </c>
      <c r="B91" s="433" t="s">
        <v>431</v>
      </c>
      <c r="C91" s="264">
        <f>SUM(C92:C96)</f>
        <v>582000</v>
      </c>
      <c r="D91" s="264">
        <f>SUM(D92:D96)</f>
        <v>0</v>
      </c>
      <c r="E91" s="264">
        <f>SUM(E92:E96)</f>
        <v>0</v>
      </c>
    </row>
    <row r="92" spans="1:5" ht="18.75" customHeight="1">
      <c r="A92" s="273" t="s">
        <v>89</v>
      </c>
      <c r="B92" s="315" t="s">
        <v>41</v>
      </c>
      <c r="C92" s="268">
        <v>0</v>
      </c>
      <c r="D92" s="266"/>
      <c r="E92" s="266"/>
    </row>
    <row r="93" spans="1:5" ht="28.5">
      <c r="A93" s="274" t="s">
        <v>90</v>
      </c>
      <c r="B93" s="305" t="s">
        <v>165</v>
      </c>
      <c r="C93" s="268">
        <v>0</v>
      </c>
      <c r="D93" s="277"/>
      <c r="E93" s="268"/>
    </row>
    <row r="94" spans="1:5" ht="18.75" customHeight="1">
      <c r="A94" s="274" t="s">
        <v>91</v>
      </c>
      <c r="B94" s="305" t="s">
        <v>125</v>
      </c>
      <c r="C94" s="277">
        <v>582000</v>
      </c>
      <c r="D94" s="277"/>
      <c r="E94" s="277"/>
    </row>
    <row r="95" spans="1:5" ht="18.75" customHeight="1">
      <c r="A95" s="274" t="s">
        <v>92</v>
      </c>
      <c r="B95" s="306" t="s">
        <v>166</v>
      </c>
      <c r="C95" s="277">
        <v>0</v>
      </c>
      <c r="D95" s="277"/>
      <c r="E95" s="277"/>
    </row>
    <row r="96" spans="1:5" ht="14.25">
      <c r="A96" s="274" t="s">
        <v>103</v>
      </c>
      <c r="B96" s="307" t="s">
        <v>167</v>
      </c>
      <c r="C96" s="277">
        <v>0</v>
      </c>
      <c r="D96" s="277"/>
      <c r="E96" s="277"/>
    </row>
    <row r="97" spans="1:5" ht="18.75" customHeight="1">
      <c r="A97" s="274" t="s">
        <v>93</v>
      </c>
      <c r="B97" s="328" t="s">
        <v>312</v>
      </c>
      <c r="C97" s="329"/>
      <c r="D97" s="329"/>
      <c r="E97" s="329"/>
    </row>
    <row r="98" spans="1:5" ht="25.5">
      <c r="A98" s="274" t="s">
        <v>94</v>
      </c>
      <c r="B98" s="330" t="s">
        <v>313</v>
      </c>
      <c r="C98" s="329"/>
      <c r="D98" s="329"/>
      <c r="E98" s="329"/>
    </row>
    <row r="99" spans="1:5" ht="14.25">
      <c r="A99" s="308" t="s">
        <v>168</v>
      </c>
      <c r="B99" s="331" t="s">
        <v>319</v>
      </c>
      <c r="C99" s="329"/>
      <c r="D99" s="329"/>
      <c r="E99" s="329"/>
    </row>
    <row r="100" spans="1:5" ht="18.75" customHeight="1">
      <c r="A100" s="274" t="s">
        <v>310</v>
      </c>
      <c r="B100" s="331" t="s">
        <v>320</v>
      </c>
      <c r="C100" s="329"/>
      <c r="D100" s="329"/>
      <c r="E100" s="329"/>
    </row>
    <row r="101" spans="1:5" ht="26.25" thickBot="1">
      <c r="A101" s="310" t="s">
        <v>311</v>
      </c>
      <c r="B101" s="332" t="s">
        <v>321</v>
      </c>
      <c r="C101" s="333">
        <v>0</v>
      </c>
      <c r="D101" s="333"/>
      <c r="E101" s="333"/>
    </row>
    <row r="102" spans="1:5" ht="18.75" customHeight="1" thickBot="1">
      <c r="A102" s="271" t="s">
        <v>14</v>
      </c>
      <c r="B102" s="311" t="s">
        <v>432</v>
      </c>
      <c r="C102" s="264">
        <f>+C103+C105+C107</f>
        <v>0</v>
      </c>
      <c r="D102" s="264">
        <f>+D103+D105+D107</f>
        <v>0</v>
      </c>
      <c r="E102" s="264">
        <f>+E103+E105+E107</f>
        <v>0</v>
      </c>
    </row>
    <row r="103" spans="1:5" ht="18.75" customHeight="1">
      <c r="A103" s="273" t="s">
        <v>95</v>
      </c>
      <c r="B103" s="305" t="s">
        <v>195</v>
      </c>
      <c r="C103" s="266">
        <v>0</v>
      </c>
      <c r="D103" s="266"/>
      <c r="E103" s="266"/>
    </row>
    <row r="104" spans="1:5" ht="14.25">
      <c r="A104" s="273" t="s">
        <v>96</v>
      </c>
      <c r="B104" s="331" t="s">
        <v>325</v>
      </c>
      <c r="C104" s="334">
        <v>0</v>
      </c>
      <c r="D104" s="334"/>
      <c r="E104" s="334"/>
    </row>
    <row r="105" spans="1:5" ht="18.75" customHeight="1">
      <c r="A105" s="273" t="s">
        <v>97</v>
      </c>
      <c r="B105" s="309" t="s">
        <v>169</v>
      </c>
      <c r="C105" s="268">
        <v>0</v>
      </c>
      <c r="D105" s="268"/>
      <c r="E105" s="268"/>
    </row>
    <row r="106" spans="1:5" ht="18.75" customHeight="1">
      <c r="A106" s="273" t="s">
        <v>98</v>
      </c>
      <c r="B106" s="309" t="s">
        <v>326</v>
      </c>
      <c r="C106" s="312"/>
      <c r="D106" s="312"/>
      <c r="E106" s="312"/>
    </row>
    <row r="107" spans="1:5" ht="18.75" customHeight="1">
      <c r="A107" s="273" t="s">
        <v>99</v>
      </c>
      <c r="B107" s="313" t="s">
        <v>197</v>
      </c>
      <c r="C107" s="312"/>
      <c r="D107" s="312"/>
      <c r="E107" s="312"/>
    </row>
    <row r="108" spans="1:5" ht="28.5">
      <c r="A108" s="273" t="s">
        <v>108</v>
      </c>
      <c r="B108" s="314" t="s">
        <v>405</v>
      </c>
      <c r="C108" s="312"/>
      <c r="D108" s="312"/>
      <c r="E108" s="312"/>
    </row>
    <row r="109" spans="1:5" ht="25.5">
      <c r="A109" s="273" t="s">
        <v>110</v>
      </c>
      <c r="B109" s="335" t="s">
        <v>331</v>
      </c>
      <c r="C109" s="336"/>
      <c r="D109" s="336"/>
      <c r="E109" s="336"/>
    </row>
    <row r="110" spans="1:5" ht="25.5">
      <c r="A110" s="273" t="s">
        <v>170</v>
      </c>
      <c r="B110" s="328" t="s">
        <v>315</v>
      </c>
      <c r="C110" s="336"/>
      <c r="D110" s="336"/>
      <c r="E110" s="336"/>
    </row>
    <row r="111" spans="1:5" ht="25.5">
      <c r="A111" s="273" t="s">
        <v>171</v>
      </c>
      <c r="B111" s="328" t="s">
        <v>330</v>
      </c>
      <c r="C111" s="336"/>
      <c r="D111" s="336"/>
      <c r="E111" s="336"/>
    </row>
    <row r="112" spans="1:5" ht="25.5">
      <c r="A112" s="273" t="s">
        <v>172</v>
      </c>
      <c r="B112" s="328" t="s">
        <v>329</v>
      </c>
      <c r="C112" s="336"/>
      <c r="D112" s="336"/>
      <c r="E112" s="336"/>
    </row>
    <row r="113" spans="1:5" ht="25.5">
      <c r="A113" s="273" t="s">
        <v>322</v>
      </c>
      <c r="B113" s="328" t="s">
        <v>318</v>
      </c>
      <c r="C113" s="336"/>
      <c r="D113" s="336"/>
      <c r="E113" s="336"/>
    </row>
    <row r="114" spans="1:5" ht="14.25">
      <c r="A114" s="273" t="s">
        <v>323</v>
      </c>
      <c r="B114" s="328" t="s">
        <v>328</v>
      </c>
      <c r="C114" s="336"/>
      <c r="D114" s="336"/>
      <c r="E114" s="336"/>
    </row>
    <row r="115" spans="1:5" ht="26.25" thickBot="1">
      <c r="A115" s="308" t="s">
        <v>324</v>
      </c>
      <c r="B115" s="328" t="s">
        <v>327</v>
      </c>
      <c r="C115" s="337"/>
      <c r="D115" s="337"/>
      <c r="E115" s="337"/>
    </row>
    <row r="116" spans="1:5" ht="18.75" customHeight="1" thickBot="1">
      <c r="A116" s="271" t="s">
        <v>15</v>
      </c>
      <c r="B116" s="278" t="s">
        <v>332</v>
      </c>
      <c r="C116" s="264">
        <f>+C117+C118</f>
        <v>200000</v>
      </c>
      <c r="D116" s="264">
        <f>+D117+D118</f>
        <v>0</v>
      </c>
      <c r="E116" s="264">
        <f>+E117+E118</f>
        <v>0</v>
      </c>
    </row>
    <row r="117" spans="1:5" ht="18.75" customHeight="1">
      <c r="A117" s="273" t="s">
        <v>78</v>
      </c>
      <c r="B117" s="315" t="s">
        <v>49</v>
      </c>
      <c r="C117" s="266">
        <v>200000</v>
      </c>
      <c r="D117" s="266"/>
      <c r="E117" s="266"/>
    </row>
    <row r="118" spans="1:5" ht="18.75" customHeight="1" thickBot="1">
      <c r="A118" s="275" t="s">
        <v>79</v>
      </c>
      <c r="B118" s="309" t="s">
        <v>50</v>
      </c>
      <c r="C118" s="277"/>
      <c r="D118" s="277"/>
      <c r="E118" s="277"/>
    </row>
    <row r="119" spans="1:5" ht="18.75" customHeight="1" thickBot="1">
      <c r="A119" s="271" t="s">
        <v>16</v>
      </c>
      <c r="B119" s="278" t="s">
        <v>333</v>
      </c>
      <c r="C119" s="264">
        <f>+C91+C102+C116</f>
        <v>782000</v>
      </c>
      <c r="D119" s="264">
        <f>+D91+D102+D116</f>
        <v>0</v>
      </c>
      <c r="E119" s="264">
        <f>+E91+E102+E116</f>
        <v>0</v>
      </c>
    </row>
    <row r="120" spans="1:5" ht="18.75" customHeight="1" thickBot="1">
      <c r="A120" s="271" t="s">
        <v>17</v>
      </c>
      <c r="B120" s="278" t="s">
        <v>334</v>
      </c>
      <c r="C120" s="264">
        <f>+C121+C122+C123</f>
        <v>0</v>
      </c>
      <c r="D120" s="264">
        <f>+D121+D122+D123</f>
        <v>0</v>
      </c>
      <c r="E120" s="264">
        <f>+E121+E122+E123</f>
        <v>0</v>
      </c>
    </row>
    <row r="121" spans="1:5" s="15" customFormat="1" ht="28.5">
      <c r="A121" s="273" t="s">
        <v>82</v>
      </c>
      <c r="B121" s="315" t="s">
        <v>335</v>
      </c>
      <c r="C121" s="312"/>
      <c r="D121" s="312"/>
      <c r="E121" s="312"/>
    </row>
    <row r="122" spans="1:5" ht="28.5">
      <c r="A122" s="273" t="s">
        <v>83</v>
      </c>
      <c r="B122" s="315" t="s">
        <v>336</v>
      </c>
      <c r="C122" s="312"/>
      <c r="D122" s="312"/>
      <c r="E122" s="312"/>
    </row>
    <row r="123" spans="1:5" ht="29.25" thickBot="1">
      <c r="A123" s="308" t="s">
        <v>84</v>
      </c>
      <c r="B123" s="316" t="s">
        <v>337</v>
      </c>
      <c r="C123" s="312"/>
      <c r="D123" s="312"/>
      <c r="E123" s="312"/>
    </row>
    <row r="124" spans="1:5" ht="30.75" thickBot="1">
      <c r="A124" s="271" t="s">
        <v>18</v>
      </c>
      <c r="B124" s="278" t="s">
        <v>390</v>
      </c>
      <c r="C124" s="264">
        <f>+C125+C126+C127+C128</f>
        <v>0</v>
      </c>
      <c r="D124" s="264">
        <f>+D125+D126+D127+D128</f>
        <v>0</v>
      </c>
      <c r="E124" s="264">
        <f>+E125+E126+E127+E128</f>
        <v>0</v>
      </c>
    </row>
    <row r="125" spans="1:5" ht="28.5">
      <c r="A125" s="273" t="s">
        <v>85</v>
      </c>
      <c r="B125" s="315" t="s">
        <v>338</v>
      </c>
      <c r="C125" s="312"/>
      <c r="D125" s="312"/>
      <c r="E125" s="312"/>
    </row>
    <row r="126" spans="1:5" ht="28.5">
      <c r="A126" s="273" t="s">
        <v>86</v>
      </c>
      <c r="B126" s="315" t="s">
        <v>339</v>
      </c>
      <c r="C126" s="312"/>
      <c r="D126" s="312"/>
      <c r="E126" s="312"/>
    </row>
    <row r="127" spans="1:5" ht="28.5">
      <c r="A127" s="273" t="s">
        <v>249</v>
      </c>
      <c r="B127" s="315" t="s">
        <v>340</v>
      </c>
      <c r="C127" s="312"/>
      <c r="D127" s="312"/>
      <c r="E127" s="312"/>
    </row>
    <row r="128" spans="1:5" s="15" customFormat="1" ht="29.25" thickBot="1">
      <c r="A128" s="308" t="s">
        <v>250</v>
      </c>
      <c r="B128" s="316" t="s">
        <v>341</v>
      </c>
      <c r="C128" s="312"/>
      <c r="D128" s="312"/>
      <c r="E128" s="312"/>
    </row>
    <row r="129" spans="1:12" ht="30.75" thickBot="1">
      <c r="A129" s="271" t="s">
        <v>19</v>
      </c>
      <c r="B129" s="278" t="s">
        <v>342</v>
      </c>
      <c r="C129" s="264">
        <f>+C130+C131+C132+C133</f>
        <v>0</v>
      </c>
      <c r="D129" s="264">
        <f>+D130+D131+D132+D133</f>
        <v>0</v>
      </c>
      <c r="E129" s="264">
        <f>+E130+E131+E132+E133</f>
        <v>0</v>
      </c>
      <c r="L129" s="39"/>
    </row>
    <row r="130" spans="1:5" ht="28.5">
      <c r="A130" s="273" t="s">
        <v>87</v>
      </c>
      <c r="B130" s="315" t="s">
        <v>343</v>
      </c>
      <c r="C130" s="268"/>
      <c r="D130" s="312"/>
      <c r="E130" s="312"/>
    </row>
    <row r="131" spans="1:5" ht="28.5">
      <c r="A131" s="273" t="s">
        <v>88</v>
      </c>
      <c r="B131" s="315" t="s">
        <v>352</v>
      </c>
      <c r="C131" s="312"/>
      <c r="D131" s="312"/>
      <c r="E131" s="312"/>
    </row>
    <row r="132" spans="1:5" s="15" customFormat="1" ht="18.75" customHeight="1">
      <c r="A132" s="273" t="s">
        <v>259</v>
      </c>
      <c r="B132" s="315" t="s">
        <v>344</v>
      </c>
      <c r="C132" s="312"/>
      <c r="D132" s="312"/>
      <c r="E132" s="312"/>
    </row>
    <row r="133" spans="1:5" s="15" customFormat="1" ht="29.25" customHeight="1" thickBot="1">
      <c r="A133" s="308" t="s">
        <v>260</v>
      </c>
      <c r="B133" s="316" t="s">
        <v>422</v>
      </c>
      <c r="C133" s="432">
        <v>0</v>
      </c>
      <c r="D133" s="312"/>
      <c r="E133" s="312"/>
    </row>
    <row r="134" spans="1:5" s="15" customFormat="1" ht="30.75" thickBot="1">
      <c r="A134" s="271" t="s">
        <v>20</v>
      </c>
      <c r="B134" s="278" t="s">
        <v>345</v>
      </c>
      <c r="C134" s="317">
        <f>+C135+C136+C137+C138</f>
        <v>0</v>
      </c>
      <c r="D134" s="317">
        <f>+D135+D136+D137+D138</f>
        <v>0</v>
      </c>
      <c r="E134" s="317">
        <f>+E135+E136+E137+E138</f>
        <v>0</v>
      </c>
    </row>
    <row r="135" spans="1:5" s="15" customFormat="1" ht="28.5">
      <c r="A135" s="273" t="s">
        <v>163</v>
      </c>
      <c r="B135" s="315" t="s">
        <v>346</v>
      </c>
      <c r="C135" s="312"/>
      <c r="D135" s="312"/>
      <c r="E135" s="312"/>
    </row>
    <row r="136" spans="1:5" s="15" customFormat="1" ht="28.5">
      <c r="A136" s="273" t="s">
        <v>164</v>
      </c>
      <c r="B136" s="315" t="s">
        <v>347</v>
      </c>
      <c r="C136" s="312"/>
      <c r="D136" s="312"/>
      <c r="E136" s="312"/>
    </row>
    <row r="137" spans="1:5" s="15" customFormat="1" ht="14.25">
      <c r="A137" s="273" t="s">
        <v>196</v>
      </c>
      <c r="B137" s="315" t="s">
        <v>348</v>
      </c>
      <c r="C137" s="312"/>
      <c r="D137" s="312"/>
      <c r="E137" s="312"/>
    </row>
    <row r="138" spans="1:5" ht="15" thickBot="1">
      <c r="A138" s="273" t="s">
        <v>262</v>
      </c>
      <c r="B138" s="315" t="s">
        <v>349</v>
      </c>
      <c r="C138" s="312"/>
      <c r="D138" s="312"/>
      <c r="E138" s="312"/>
    </row>
    <row r="139" spans="1:5" ht="18.75" customHeight="1" thickBot="1">
      <c r="A139" s="271" t="s">
        <v>21</v>
      </c>
      <c r="B139" s="278" t="s">
        <v>350</v>
      </c>
      <c r="C139" s="318">
        <f>+C120+C124+C129+C134</f>
        <v>0</v>
      </c>
      <c r="D139" s="318">
        <f>+D120+D124+D129+D134</f>
        <v>0</v>
      </c>
      <c r="E139" s="318">
        <f>+E120+E124+E129+E134</f>
        <v>0</v>
      </c>
    </row>
    <row r="140" spans="1:5" ht="18.75" customHeight="1" thickBot="1">
      <c r="A140" s="319" t="s">
        <v>22</v>
      </c>
      <c r="B140" s="320" t="s">
        <v>351</v>
      </c>
      <c r="C140" s="318">
        <f>+C119+C139</f>
        <v>782000</v>
      </c>
      <c r="D140" s="318">
        <f>+D119+D139</f>
        <v>0</v>
      </c>
      <c r="E140" s="318">
        <f>+E119+E139</f>
        <v>0</v>
      </c>
    </row>
    <row r="141" spans="1:5" ht="18.75" customHeight="1" thickBot="1">
      <c r="A141" s="321"/>
      <c r="B141" s="322"/>
      <c r="C141" s="295"/>
      <c r="D141" s="295"/>
      <c r="E141" s="295"/>
    </row>
    <row r="142" spans="1:5" ht="18.75" customHeight="1" thickBot="1">
      <c r="A142" s="323" t="s">
        <v>442</v>
      </c>
      <c r="B142" s="324"/>
      <c r="C142" s="325">
        <v>0</v>
      </c>
      <c r="D142" s="325"/>
      <c r="E142" s="325"/>
    </row>
    <row r="143" spans="1:5" ht="18.75" customHeight="1" thickBot="1">
      <c r="A143" s="323" t="s">
        <v>187</v>
      </c>
      <c r="B143" s="324"/>
      <c r="C143" s="325">
        <v>0</v>
      </c>
      <c r="D143" s="325"/>
      <c r="E143" s="325"/>
    </row>
    <row r="144" spans="1:5" ht="18.75" customHeight="1">
      <c r="A144" s="321"/>
      <c r="B144" s="322"/>
      <c r="C144" s="295"/>
      <c r="D144" s="295"/>
      <c r="E144" s="292"/>
    </row>
    <row r="145" spans="1:5" ht="18.75" customHeight="1">
      <c r="A145" s="321"/>
      <c r="B145" s="322"/>
      <c r="C145" s="295"/>
      <c r="D145" s="295"/>
      <c r="E145" s="292"/>
    </row>
    <row r="146" spans="1:5" ht="18.75" customHeight="1">
      <c r="A146" s="321"/>
      <c r="B146" s="322"/>
      <c r="C146" s="295"/>
      <c r="D146" s="427"/>
      <c r="E146" s="292"/>
    </row>
    <row r="147" spans="1:5" ht="18.75" customHeight="1">
      <c r="A147" s="321"/>
      <c r="B147" s="322"/>
      <c r="C147" s="295"/>
      <c r="D147" s="295"/>
      <c r="E147" s="292"/>
    </row>
    <row r="148" spans="1:5" ht="18.75" customHeight="1">
      <c r="A148" s="321"/>
      <c r="B148" s="322"/>
      <c r="C148" s="295"/>
      <c r="D148" s="295"/>
      <c r="E148" s="292"/>
    </row>
    <row r="149" spans="1:5" ht="18.75" customHeight="1">
      <c r="A149" s="321"/>
      <c r="B149" s="322"/>
      <c r="C149" s="295"/>
      <c r="D149" s="295"/>
      <c r="E149" s="292"/>
    </row>
    <row r="150" spans="1:5" ht="18.75" customHeight="1">
      <c r="A150" s="321"/>
      <c r="B150" s="322"/>
      <c r="C150" s="295"/>
      <c r="D150" s="295"/>
      <c r="E150" s="292"/>
    </row>
    <row r="151" spans="1:5" ht="18.75" customHeight="1">
      <c r="A151" s="321"/>
      <c r="B151" s="322"/>
      <c r="C151" s="295"/>
      <c r="D151" s="295"/>
      <c r="E151" s="292"/>
    </row>
    <row r="152" spans="1:5" ht="18.75" customHeight="1">
      <c r="A152" s="321"/>
      <c r="B152" s="322"/>
      <c r="C152" s="295"/>
      <c r="D152" s="295"/>
      <c r="E152" s="292"/>
    </row>
    <row r="153" spans="1:5" ht="18.75" customHeight="1">
      <c r="A153" s="321"/>
      <c r="B153" s="322"/>
      <c r="C153" s="295"/>
      <c r="D153" s="295"/>
      <c r="E153" s="292"/>
    </row>
    <row r="154" spans="1:5" ht="18.75" customHeight="1">
      <c r="A154" s="321"/>
      <c r="B154" s="322"/>
      <c r="C154" s="295"/>
      <c r="D154" s="295"/>
      <c r="E154" s="292"/>
    </row>
    <row r="155" spans="1:5" ht="18.75" customHeight="1">
      <c r="A155" s="321"/>
      <c r="B155" s="322"/>
      <c r="C155" s="295"/>
      <c r="D155" s="295"/>
      <c r="E155" s="292"/>
    </row>
    <row r="156" spans="1:5" ht="18.75" customHeight="1">
      <c r="A156" s="321"/>
      <c r="B156" s="322"/>
      <c r="C156" s="295"/>
      <c r="D156" s="295"/>
      <c r="E156" s="292"/>
    </row>
    <row r="157" spans="1:5" ht="18.75" customHeight="1">
      <c r="A157" s="321"/>
      <c r="B157" s="322"/>
      <c r="C157" s="295"/>
      <c r="D157" s="295"/>
      <c r="E157" s="292"/>
    </row>
    <row r="158" spans="1:5" ht="18.75" customHeight="1">
      <c r="A158" s="321"/>
      <c r="B158" s="322"/>
      <c r="C158" s="295"/>
      <c r="D158" s="295"/>
      <c r="E158" s="292"/>
    </row>
    <row r="159" spans="1:5" ht="18.75" customHeight="1">
      <c r="A159" s="321"/>
      <c r="B159" s="322"/>
      <c r="C159" s="295"/>
      <c r="D159" s="295"/>
      <c r="E159" s="292"/>
    </row>
    <row r="160" spans="1:5" ht="18.75" customHeight="1">
      <c r="A160" s="321"/>
      <c r="B160" s="322"/>
      <c r="C160" s="295"/>
      <c r="D160" s="295"/>
      <c r="E160" s="292"/>
    </row>
    <row r="161" spans="1:5" ht="18.75" customHeight="1">
      <c r="A161" s="321"/>
      <c r="B161" s="322"/>
      <c r="C161" s="295"/>
      <c r="D161" s="295"/>
      <c r="E161" s="292"/>
    </row>
    <row r="162" spans="1:5" ht="18.75" customHeight="1">
      <c r="A162" s="321"/>
      <c r="B162" s="322"/>
      <c r="C162" s="295"/>
      <c r="D162" s="295"/>
      <c r="E162" s="292"/>
    </row>
    <row r="163" spans="1:5" ht="18.75" customHeight="1">
      <c r="A163" s="321"/>
      <c r="B163" s="322"/>
      <c r="C163" s="295"/>
      <c r="D163" s="295"/>
      <c r="E163" s="292"/>
    </row>
    <row r="164" spans="1:5" ht="18.75" customHeight="1">
      <c r="A164" s="321"/>
      <c r="B164" s="322"/>
      <c r="C164" s="295"/>
      <c r="D164" s="295"/>
      <c r="E164" s="292"/>
    </row>
    <row r="165" spans="1:5" ht="18.75" customHeight="1">
      <c r="A165" s="321"/>
      <c r="B165" s="322"/>
      <c r="C165" s="295"/>
      <c r="D165" s="295"/>
      <c r="E165" s="292"/>
    </row>
    <row r="166" spans="1:5" ht="18.75" customHeight="1">
      <c r="A166" s="321"/>
      <c r="B166" s="322"/>
      <c r="C166" s="295"/>
      <c r="D166" s="295"/>
      <c r="E166" s="292"/>
    </row>
    <row r="167" spans="1:5" ht="18.75" customHeight="1">
      <c r="A167" s="321"/>
      <c r="B167" s="322"/>
      <c r="C167" s="295"/>
      <c r="D167" s="295"/>
      <c r="E167" s="292"/>
    </row>
    <row r="168" spans="1:5" ht="18.75" customHeight="1">
      <c r="A168" s="321"/>
      <c r="B168" s="322"/>
      <c r="C168" s="295"/>
      <c r="D168" s="295"/>
      <c r="E168" s="292"/>
    </row>
    <row r="169" spans="1:5" ht="18.75" customHeight="1">
      <c r="A169" s="321"/>
      <c r="B169" s="322"/>
      <c r="C169" s="295"/>
      <c r="D169" s="295"/>
      <c r="E169" s="292"/>
    </row>
    <row r="170" spans="1:5" ht="18.75" customHeight="1">
      <c r="A170" s="321"/>
      <c r="B170" s="322"/>
      <c r="C170" s="295"/>
      <c r="D170" s="295"/>
      <c r="E170" s="292"/>
    </row>
    <row r="171" spans="1:5" ht="18.75" customHeight="1">
      <c r="A171" s="321"/>
      <c r="B171" s="322"/>
      <c r="C171" s="295"/>
      <c r="D171" s="295"/>
      <c r="E171" s="292"/>
    </row>
    <row r="172" spans="1:5" ht="18.75" customHeight="1">
      <c r="A172" s="321"/>
      <c r="B172" s="322"/>
      <c r="C172" s="295"/>
      <c r="D172" s="295"/>
      <c r="E172" s="292"/>
    </row>
    <row r="173" spans="1:5" ht="18.75" customHeight="1">
      <c r="A173" s="321"/>
      <c r="B173" s="322"/>
      <c r="C173" s="295"/>
      <c r="D173" s="295"/>
      <c r="E173" s="292"/>
    </row>
    <row r="174" spans="1:5" ht="18.75" customHeight="1">
      <c r="A174" s="321"/>
      <c r="B174" s="322"/>
      <c r="C174" s="295"/>
      <c r="D174" s="295"/>
      <c r="E174" s="292"/>
    </row>
    <row r="175" spans="1:5" ht="18.75" customHeight="1">
      <c r="A175" s="321"/>
      <c r="B175" s="322"/>
      <c r="C175" s="295"/>
      <c r="D175" s="295"/>
      <c r="E175" s="292"/>
    </row>
    <row r="176" spans="1:5" ht="18.75" customHeight="1">
      <c r="A176" s="321"/>
      <c r="B176" s="322"/>
      <c r="C176" s="295"/>
      <c r="D176" s="295"/>
      <c r="E176" s="292"/>
    </row>
    <row r="177" spans="1:5" ht="18.75" customHeight="1">
      <c r="A177" s="321"/>
      <c r="B177" s="322"/>
      <c r="C177" s="295"/>
      <c r="D177" s="295"/>
      <c r="E177" s="292"/>
    </row>
    <row r="178" spans="1:5" ht="18.75" customHeight="1">
      <c r="A178" s="321"/>
      <c r="B178" s="322"/>
      <c r="C178" s="295"/>
      <c r="D178" s="295"/>
      <c r="E178" s="292"/>
    </row>
    <row r="179" spans="1:5" ht="18.75" customHeight="1">
      <c r="A179" s="321"/>
      <c r="B179" s="322"/>
      <c r="C179" s="295"/>
      <c r="D179" s="295"/>
      <c r="E179" s="292"/>
    </row>
    <row r="180" spans="1:5" ht="18.75" customHeight="1">
      <c r="A180" s="321"/>
      <c r="B180" s="322"/>
      <c r="C180" s="295"/>
      <c r="D180" s="295"/>
      <c r="E180" s="292"/>
    </row>
    <row r="181" spans="1:5" ht="18.75" customHeight="1">
      <c r="A181" s="321"/>
      <c r="B181" s="322"/>
      <c r="C181" s="295"/>
      <c r="D181" s="295"/>
      <c r="E181" s="292"/>
    </row>
    <row r="182" spans="1:5" ht="18.75" customHeight="1">
      <c r="A182" s="321"/>
      <c r="B182" s="322"/>
      <c r="C182" s="295"/>
      <c r="D182" s="295"/>
      <c r="E182" s="292"/>
    </row>
    <row r="183" spans="1:5" ht="18.75" customHeight="1">
      <c r="A183" s="321"/>
      <c r="B183" s="322"/>
      <c r="C183" s="295"/>
      <c r="D183" s="295"/>
      <c r="E183" s="292"/>
    </row>
    <row r="184" spans="1:5" ht="18.75" customHeight="1">
      <c r="A184" s="321"/>
      <c r="B184" s="322"/>
      <c r="C184" s="295"/>
      <c r="D184" s="295"/>
      <c r="E184" s="292"/>
    </row>
    <row r="185" spans="1:5" ht="18.75" customHeight="1">
      <c r="A185" s="321"/>
      <c r="B185" s="322"/>
      <c r="C185" s="295"/>
      <c r="D185" s="295"/>
      <c r="E185" s="292"/>
    </row>
    <row r="186" spans="1:5" ht="18.75" customHeight="1">
      <c r="A186" s="321"/>
      <c r="B186" s="322"/>
      <c r="C186" s="295"/>
      <c r="D186" s="295"/>
      <c r="E186" s="292"/>
    </row>
    <row r="187" spans="1:5" ht="18.75" customHeight="1">
      <c r="A187" s="321"/>
      <c r="B187" s="322"/>
      <c r="C187" s="295"/>
      <c r="D187" s="295"/>
      <c r="E187" s="292"/>
    </row>
    <row r="188" spans="1:5" ht="18.75" customHeight="1">
      <c r="A188" s="321"/>
      <c r="B188" s="322"/>
      <c r="C188" s="295"/>
      <c r="D188" s="295"/>
      <c r="E188" s="292"/>
    </row>
    <row r="189" spans="1:5" ht="18.75" customHeight="1">
      <c r="A189" s="321"/>
      <c r="B189" s="322"/>
      <c r="C189" s="295"/>
      <c r="D189" s="295"/>
      <c r="E189" s="292"/>
    </row>
    <row r="190" spans="1:5" ht="18.75" customHeight="1">
      <c r="A190" s="321"/>
      <c r="B190" s="322"/>
      <c r="C190" s="295"/>
      <c r="D190" s="295"/>
      <c r="E190" s="292"/>
    </row>
    <row r="191" spans="1:5" ht="18.75" customHeight="1">
      <c r="A191" s="321"/>
      <c r="B191" s="322"/>
      <c r="C191" s="295"/>
      <c r="D191" s="295"/>
      <c r="E191" s="292"/>
    </row>
    <row r="192" spans="1:5" ht="18.75" customHeight="1">
      <c r="A192" s="321"/>
      <c r="B192" s="322"/>
      <c r="C192" s="295"/>
      <c r="D192" s="295"/>
      <c r="E192" s="292"/>
    </row>
    <row r="193" spans="1:5" ht="18.75" customHeight="1">
      <c r="A193" s="321"/>
      <c r="B193" s="322"/>
      <c r="C193" s="295"/>
      <c r="D193" s="295"/>
      <c r="E193" s="292"/>
    </row>
    <row r="194" spans="1:5" ht="18.75" customHeight="1">
      <c r="A194" s="321"/>
      <c r="B194" s="322"/>
      <c r="C194" s="295"/>
      <c r="D194" s="295"/>
      <c r="E194" s="292"/>
    </row>
    <row r="195" spans="1:5" ht="18.75" customHeight="1">
      <c r="A195" s="321"/>
      <c r="B195" s="322"/>
      <c r="C195" s="295"/>
      <c r="D195" s="295"/>
      <c r="E195" s="292"/>
    </row>
    <row r="196" spans="1:5" ht="18.75" customHeight="1">
      <c r="A196" s="321"/>
      <c r="B196" s="322"/>
      <c r="C196" s="295"/>
      <c r="D196" s="295"/>
      <c r="E196" s="292"/>
    </row>
    <row r="197" spans="1:5" ht="18.75" customHeight="1">
      <c r="A197" s="321"/>
      <c r="B197" s="322"/>
      <c r="C197" s="295"/>
      <c r="D197" s="295"/>
      <c r="E197" s="292"/>
    </row>
    <row r="198" spans="1:5" ht="18.75" customHeight="1">
      <c r="A198" s="321"/>
      <c r="B198" s="322"/>
      <c r="C198" s="295"/>
      <c r="D198" s="295"/>
      <c r="E198" s="292"/>
    </row>
    <row r="199" spans="1:5" ht="18.75" customHeight="1">
      <c r="A199" s="321"/>
      <c r="B199" s="322"/>
      <c r="C199" s="295"/>
      <c r="D199" s="295"/>
      <c r="E199" s="292"/>
    </row>
    <row r="200" spans="1:5" ht="18.75" customHeight="1">
      <c r="A200" s="321"/>
      <c r="B200" s="322"/>
      <c r="C200" s="295"/>
      <c r="D200" s="295"/>
      <c r="E200" s="292"/>
    </row>
    <row r="201" spans="1:5" ht="18.75" customHeight="1">
      <c r="A201" s="321"/>
      <c r="B201" s="322"/>
      <c r="C201" s="295"/>
      <c r="D201" s="295"/>
      <c r="E201" s="292"/>
    </row>
    <row r="202" spans="1:5" ht="18.75" customHeight="1">
      <c r="A202" s="321"/>
      <c r="B202" s="322"/>
      <c r="C202" s="295"/>
      <c r="D202" s="295"/>
      <c r="E202" s="292"/>
    </row>
    <row r="203" spans="1:5" ht="18.75" customHeight="1">
      <c r="A203" s="321"/>
      <c r="B203" s="322"/>
      <c r="C203" s="295"/>
      <c r="D203" s="295"/>
      <c r="E203" s="292"/>
    </row>
    <row r="204" spans="1:5" ht="18.75" customHeight="1">
      <c r="A204" s="321"/>
      <c r="B204" s="322"/>
      <c r="C204" s="295"/>
      <c r="D204" s="295"/>
      <c r="E204" s="292"/>
    </row>
    <row r="205" spans="1:5" ht="18.75" customHeight="1">
      <c r="A205" s="321"/>
      <c r="B205" s="322"/>
      <c r="C205" s="295"/>
      <c r="D205" s="295"/>
      <c r="E205" s="292"/>
    </row>
    <row r="206" spans="1:5" ht="18.75" customHeight="1">
      <c r="A206" s="321"/>
      <c r="B206" s="322"/>
      <c r="C206" s="295"/>
      <c r="D206" s="295"/>
      <c r="E206" s="292"/>
    </row>
    <row r="207" spans="1:5" ht="18.75" customHeight="1">
      <c r="A207" s="321"/>
      <c r="B207" s="322"/>
      <c r="C207" s="295"/>
      <c r="D207" s="295"/>
      <c r="E207" s="292"/>
    </row>
    <row r="208" spans="1:5" ht="18.75" customHeight="1">
      <c r="A208" s="321"/>
      <c r="B208" s="322"/>
      <c r="C208" s="295"/>
      <c r="D208" s="295"/>
      <c r="E208" s="292"/>
    </row>
    <row r="209" spans="1:5" ht="18.75" customHeight="1">
      <c r="A209" s="321"/>
      <c r="B209" s="322"/>
      <c r="C209" s="295"/>
      <c r="D209" s="295"/>
      <c r="E209" s="292"/>
    </row>
    <row r="210" spans="1:5" ht="18.75" customHeight="1">
      <c r="A210" s="321"/>
      <c r="B210" s="322"/>
      <c r="C210" s="295"/>
      <c r="D210" s="295"/>
      <c r="E210" s="292"/>
    </row>
    <row r="211" spans="1:5" ht="18.75" customHeight="1">
      <c r="A211" s="321"/>
      <c r="B211" s="322"/>
      <c r="C211" s="295"/>
      <c r="D211" s="295"/>
      <c r="E211" s="292"/>
    </row>
    <row r="212" spans="1:5" ht="18.75" customHeight="1">
      <c r="A212" s="321"/>
      <c r="B212" s="322"/>
      <c r="C212" s="295"/>
      <c r="D212" s="295"/>
      <c r="E212" s="292"/>
    </row>
    <row r="213" spans="1:5" ht="18.75" customHeight="1">
      <c r="A213" s="321"/>
      <c r="B213" s="322"/>
      <c r="C213" s="295"/>
      <c r="D213" s="295"/>
      <c r="E213" s="292"/>
    </row>
    <row r="214" spans="1:5" ht="18.75" customHeight="1">
      <c r="A214" s="321"/>
      <c r="B214" s="322"/>
      <c r="C214" s="295"/>
      <c r="D214" s="295"/>
      <c r="E214" s="292"/>
    </row>
    <row r="215" spans="1:5" ht="18.75" customHeight="1">
      <c r="A215" s="321"/>
      <c r="B215" s="322"/>
      <c r="C215" s="295"/>
      <c r="D215" s="295"/>
      <c r="E215" s="292"/>
    </row>
    <row r="216" spans="1:5" ht="18.75" customHeight="1">
      <c r="A216" s="321"/>
      <c r="B216" s="322"/>
      <c r="C216" s="295"/>
      <c r="D216" s="295"/>
      <c r="E216" s="292"/>
    </row>
    <row r="217" spans="1:5" ht="18.75" customHeight="1">
      <c r="A217" s="321"/>
      <c r="B217" s="322"/>
      <c r="C217" s="295"/>
      <c r="D217" s="295"/>
      <c r="E217" s="292"/>
    </row>
    <row r="218" spans="1:5" ht="18.75" customHeight="1">
      <c r="A218" s="321"/>
      <c r="B218" s="322"/>
      <c r="C218" s="295"/>
      <c r="D218" s="295"/>
      <c r="E218" s="292"/>
    </row>
    <row r="219" spans="1:5" ht="18.75" customHeight="1">
      <c r="A219" s="321"/>
      <c r="B219" s="322"/>
      <c r="C219" s="295"/>
      <c r="D219" s="295"/>
      <c r="E219" s="292"/>
    </row>
    <row r="220" spans="1:5" ht="18.75" customHeight="1">
      <c r="A220" s="321"/>
      <c r="B220" s="322"/>
      <c r="C220" s="295"/>
      <c r="D220" s="295"/>
      <c r="E220" s="292"/>
    </row>
    <row r="221" spans="1:5" ht="18.75" customHeight="1">
      <c r="A221" s="321"/>
      <c r="B221" s="322"/>
      <c r="C221" s="295"/>
      <c r="D221" s="295"/>
      <c r="E221" s="292"/>
    </row>
    <row r="222" spans="1:5" ht="18.75" customHeight="1">
      <c r="A222" s="321"/>
      <c r="B222" s="322"/>
      <c r="C222" s="295"/>
      <c r="D222" s="295"/>
      <c r="E222" s="292"/>
    </row>
    <row r="223" spans="1:5" ht="18.75" customHeight="1">
      <c r="A223" s="321"/>
      <c r="B223" s="322"/>
      <c r="C223" s="295"/>
      <c r="D223" s="295"/>
      <c r="E223" s="292"/>
    </row>
    <row r="224" spans="1:5" ht="18.75" customHeight="1">
      <c r="A224" s="321"/>
      <c r="B224" s="322"/>
      <c r="C224" s="295"/>
      <c r="D224" s="295"/>
      <c r="E224" s="292"/>
    </row>
    <row r="225" spans="1:5" ht="18.75" customHeight="1">
      <c r="A225" s="321"/>
      <c r="B225" s="322"/>
      <c r="C225" s="295"/>
      <c r="D225" s="295"/>
      <c r="E225" s="292"/>
    </row>
    <row r="226" spans="1:5" ht="18.75" customHeight="1">
      <c r="A226" s="241"/>
      <c r="B226" s="242"/>
      <c r="C226" s="243"/>
      <c r="D226" s="243"/>
      <c r="E226" s="240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5"/>
  <sheetViews>
    <sheetView workbookViewId="0" topLeftCell="A137">
      <selection activeCell="K151" sqref="K151"/>
    </sheetView>
  </sheetViews>
  <sheetFormatPr defaultColWidth="9.00390625" defaultRowHeight="12.75"/>
  <cols>
    <col min="1" max="1" width="10.00390625" style="37" customWidth="1"/>
    <col min="2" max="2" width="52.00390625" style="38" customWidth="1"/>
    <col min="3" max="3" width="14.375" style="38" customWidth="1"/>
    <col min="4" max="4" width="15.00390625" style="38" customWidth="1"/>
    <col min="5" max="5" width="14.625" style="38" customWidth="1"/>
    <col min="6" max="16384" width="9.375" style="38" customWidth="1"/>
  </cols>
  <sheetData>
    <row r="1" spans="1:5" s="1" customFormat="1" ht="18.75" customHeight="1" thickBot="1">
      <c r="A1" s="35"/>
      <c r="B1" s="36"/>
      <c r="C1" s="44"/>
      <c r="D1" s="44"/>
      <c r="E1" s="44" t="s">
        <v>475</v>
      </c>
    </row>
    <row r="2" spans="1:5" s="11" customFormat="1" ht="18.75" customHeight="1">
      <c r="A2" s="244" t="s">
        <v>51</v>
      </c>
      <c r="B2" s="245" t="s">
        <v>499</v>
      </c>
      <c r="C2" s="246" t="s">
        <v>45</v>
      </c>
      <c r="D2" s="246"/>
      <c r="E2" s="246"/>
    </row>
    <row r="3" spans="1:5" s="11" customFormat="1" ht="34.5" thickBot="1">
      <c r="A3" s="247" t="s">
        <v>185</v>
      </c>
      <c r="B3" s="248" t="s">
        <v>395</v>
      </c>
      <c r="C3" s="249">
        <v>1</v>
      </c>
      <c r="D3" s="249"/>
      <c r="E3" s="249"/>
    </row>
    <row r="4" spans="1:5" s="12" customFormat="1" ht="18.75" customHeight="1" thickBot="1">
      <c r="A4" s="250"/>
      <c r="B4" s="250"/>
      <c r="C4" s="251"/>
      <c r="D4" s="252"/>
      <c r="E4" s="252" t="s">
        <v>476</v>
      </c>
    </row>
    <row r="5" spans="1:5" s="2" customFormat="1" ht="30.75" thickBot="1">
      <c r="A5" s="253" t="s">
        <v>186</v>
      </c>
      <c r="B5" s="254" t="s">
        <v>46</v>
      </c>
      <c r="C5" s="255" t="s">
        <v>415</v>
      </c>
      <c r="D5" s="256" t="s">
        <v>416</v>
      </c>
      <c r="E5" s="256" t="s">
        <v>420</v>
      </c>
    </row>
    <row r="6" spans="1:5" s="7" customFormat="1" ht="18.75" customHeight="1" thickBot="1">
      <c r="A6" s="257">
        <v>1</v>
      </c>
      <c r="B6" s="258">
        <v>2</v>
      </c>
      <c r="C6" s="259">
        <v>3</v>
      </c>
      <c r="D6" s="260">
        <v>4</v>
      </c>
      <c r="E6" s="260">
        <v>5</v>
      </c>
    </row>
    <row r="7" spans="1:5" s="7" customFormat="1" ht="18.75" customHeight="1" thickBot="1">
      <c r="A7" s="522" t="s">
        <v>47</v>
      </c>
      <c r="B7" s="523"/>
      <c r="C7" s="523"/>
      <c r="D7" s="523"/>
      <c r="E7" s="261"/>
    </row>
    <row r="8" spans="1:5" s="7" customFormat="1" ht="30.75" thickBot="1">
      <c r="A8" s="262" t="s">
        <v>13</v>
      </c>
      <c r="B8" s="263" t="s">
        <v>222</v>
      </c>
      <c r="C8" s="264">
        <f>SUM(C9:C12)</f>
        <v>0</v>
      </c>
      <c r="D8" s="264">
        <f>SUM(D9:D14)</f>
        <v>0</v>
      </c>
      <c r="E8" s="264">
        <f>SUM(E9:E14)</f>
        <v>0</v>
      </c>
    </row>
    <row r="9" spans="1:5" s="13" customFormat="1" ht="28.5">
      <c r="A9" s="273" t="s">
        <v>89</v>
      </c>
      <c r="B9" s="265" t="s">
        <v>423</v>
      </c>
      <c r="C9" s="266"/>
      <c r="D9" s="266"/>
      <c r="E9" s="266"/>
    </row>
    <row r="10" spans="1:5" s="14" customFormat="1" ht="28.5">
      <c r="A10" s="274" t="s">
        <v>90</v>
      </c>
      <c r="B10" s="267" t="s">
        <v>424</v>
      </c>
      <c r="C10" s="268"/>
      <c r="D10" s="268"/>
      <c r="E10" s="268"/>
    </row>
    <row r="11" spans="1:5" s="14" customFormat="1" ht="28.5">
      <c r="A11" s="274" t="s">
        <v>91</v>
      </c>
      <c r="B11" s="267" t="s">
        <v>425</v>
      </c>
      <c r="C11" s="268"/>
      <c r="D11" s="268"/>
      <c r="E11" s="268"/>
    </row>
    <row r="12" spans="1:5" s="14" customFormat="1" ht="28.5">
      <c r="A12" s="274" t="s">
        <v>417</v>
      </c>
      <c r="B12" s="267" t="s">
        <v>426</v>
      </c>
      <c r="C12" s="268"/>
      <c r="D12" s="268"/>
      <c r="E12" s="268"/>
    </row>
    <row r="13" spans="1:5" s="13" customFormat="1" ht="28.5">
      <c r="A13" s="274" t="s">
        <v>418</v>
      </c>
      <c r="B13" s="239" t="s">
        <v>428</v>
      </c>
      <c r="C13" s="269"/>
      <c r="D13" s="268"/>
      <c r="E13" s="268"/>
    </row>
    <row r="14" spans="1:5" s="13" customFormat="1" ht="15.75" thickBot="1">
      <c r="A14" s="275" t="s">
        <v>419</v>
      </c>
      <c r="B14" s="267" t="s">
        <v>427</v>
      </c>
      <c r="C14" s="270"/>
      <c r="D14" s="268"/>
      <c r="E14" s="268"/>
    </row>
    <row r="15" spans="1:5" s="13" customFormat="1" ht="30.75" thickBot="1">
      <c r="A15" s="271" t="s">
        <v>14</v>
      </c>
      <c r="B15" s="272" t="s">
        <v>223</v>
      </c>
      <c r="C15" s="264">
        <f>+C16+C17+C18+C19+C20</f>
        <v>3000000</v>
      </c>
      <c r="D15" s="264">
        <f>+D16+D17+D18+D19+D20</f>
        <v>0</v>
      </c>
      <c r="E15" s="264">
        <f>+E16+E17+E18+E19+E20</f>
        <v>0</v>
      </c>
    </row>
    <row r="16" spans="1:5" s="13" customFormat="1" ht="15">
      <c r="A16" s="273" t="s">
        <v>95</v>
      </c>
      <c r="B16" s="265" t="s">
        <v>224</v>
      </c>
      <c r="C16" s="266"/>
      <c r="D16" s="266"/>
      <c r="E16" s="266"/>
    </row>
    <row r="17" spans="1:10" s="13" customFormat="1" ht="28.5">
      <c r="A17" s="274" t="s">
        <v>96</v>
      </c>
      <c r="B17" s="267" t="s">
        <v>225</v>
      </c>
      <c r="C17" s="268"/>
      <c r="D17" s="268"/>
      <c r="E17" s="268"/>
      <c r="J17" s="238"/>
    </row>
    <row r="18" spans="1:5" s="13" customFormat="1" ht="28.5">
      <c r="A18" s="274" t="s">
        <v>97</v>
      </c>
      <c r="B18" s="267" t="s">
        <v>401</v>
      </c>
      <c r="C18" s="268"/>
      <c r="D18" s="268"/>
      <c r="E18" s="268"/>
    </row>
    <row r="19" spans="1:5" s="13" customFormat="1" ht="28.5">
      <c r="A19" s="274" t="s">
        <v>98</v>
      </c>
      <c r="B19" s="267" t="s">
        <v>402</v>
      </c>
      <c r="C19" s="268"/>
      <c r="D19" s="268"/>
      <c r="E19" s="268"/>
    </row>
    <row r="20" spans="1:5" s="13" customFormat="1" ht="25.5">
      <c r="A20" s="274" t="s">
        <v>99</v>
      </c>
      <c r="B20" s="238" t="s">
        <v>429</v>
      </c>
      <c r="C20" s="268">
        <v>3000000</v>
      </c>
      <c r="D20" s="268"/>
      <c r="E20" s="268"/>
    </row>
    <row r="21" spans="1:5" s="14" customFormat="1" ht="15.75" thickBot="1">
      <c r="A21" s="275" t="s">
        <v>108</v>
      </c>
      <c r="B21" s="276" t="s">
        <v>226</v>
      </c>
      <c r="C21" s="277"/>
      <c r="D21" s="277"/>
      <c r="E21" s="277"/>
    </row>
    <row r="22" spans="1:5" s="14" customFormat="1" ht="30.75" thickBot="1">
      <c r="A22" s="271" t="s">
        <v>15</v>
      </c>
      <c r="B22" s="278" t="s">
        <v>227</v>
      </c>
      <c r="C22" s="264">
        <f>+C23+C24+C25+C26+C27</f>
        <v>0</v>
      </c>
      <c r="D22" s="264">
        <f>+D23+D24+D25+D26+D27</f>
        <v>0</v>
      </c>
      <c r="E22" s="264">
        <f>+E23+E24+E25+E26+E27</f>
        <v>0</v>
      </c>
    </row>
    <row r="23" spans="1:5" s="14" customFormat="1" ht="28.5">
      <c r="A23" s="273" t="s">
        <v>78</v>
      </c>
      <c r="B23" s="265" t="s">
        <v>421</v>
      </c>
      <c r="C23" s="266"/>
      <c r="D23" s="266"/>
      <c r="E23" s="266"/>
    </row>
    <row r="24" spans="1:5" s="13" customFormat="1" ht="36.75" customHeight="1">
      <c r="A24" s="274" t="s">
        <v>79</v>
      </c>
      <c r="B24" s="267" t="s">
        <v>228</v>
      </c>
      <c r="C24" s="268"/>
      <c r="D24" s="268"/>
      <c r="E24" s="268"/>
    </row>
    <row r="25" spans="1:5" s="14" customFormat="1" ht="37.5" customHeight="1">
      <c r="A25" s="274" t="s">
        <v>80</v>
      </c>
      <c r="B25" s="267" t="s">
        <v>403</v>
      </c>
      <c r="C25" s="268"/>
      <c r="D25" s="268"/>
      <c r="E25" s="268"/>
    </row>
    <row r="26" spans="1:5" s="14" customFormat="1" ht="38.25" customHeight="1">
      <c r="A26" s="274" t="s">
        <v>81</v>
      </c>
      <c r="B26" s="267" t="s">
        <v>404</v>
      </c>
      <c r="C26" s="268"/>
      <c r="D26" s="268"/>
      <c r="E26" s="268"/>
    </row>
    <row r="27" spans="1:5" s="14" customFormat="1" ht="28.5">
      <c r="A27" s="274" t="s">
        <v>153</v>
      </c>
      <c r="B27" s="267" t="s">
        <v>229</v>
      </c>
      <c r="C27" s="268"/>
      <c r="D27" s="268"/>
      <c r="E27" s="268"/>
    </row>
    <row r="28" spans="1:5" s="14" customFormat="1" ht="18.75" customHeight="1" thickBot="1">
      <c r="A28" s="275" t="s">
        <v>154</v>
      </c>
      <c r="B28" s="276" t="s">
        <v>230</v>
      </c>
      <c r="C28" s="277"/>
      <c r="D28" s="277"/>
      <c r="E28" s="277"/>
    </row>
    <row r="29" spans="1:5" s="14" customFormat="1" ht="18.75" customHeight="1" thickBot="1">
      <c r="A29" s="271" t="s">
        <v>155</v>
      </c>
      <c r="B29" s="278" t="s">
        <v>231</v>
      </c>
      <c r="C29" s="264">
        <f>+C30+C33+C34+C35</f>
        <v>0</v>
      </c>
      <c r="D29" s="264">
        <f>+D30+D33+D34+D35</f>
        <v>0</v>
      </c>
      <c r="E29" s="264">
        <f>+E30+E33+E34+E35</f>
        <v>0</v>
      </c>
    </row>
    <row r="30" spans="1:5" s="14" customFormat="1" ht="18.75" customHeight="1">
      <c r="A30" s="273" t="s">
        <v>232</v>
      </c>
      <c r="B30" s="265" t="s">
        <v>238</v>
      </c>
      <c r="C30" s="279">
        <f>+C31+C32</f>
        <v>0</v>
      </c>
      <c r="D30" s="279"/>
      <c r="E30" s="279"/>
    </row>
    <row r="31" spans="1:5" s="14" customFormat="1" ht="18.75" customHeight="1">
      <c r="A31" s="274" t="s">
        <v>233</v>
      </c>
      <c r="B31" s="326" t="s">
        <v>433</v>
      </c>
      <c r="C31" s="327"/>
      <c r="D31" s="268"/>
      <c r="E31" s="268"/>
    </row>
    <row r="32" spans="1:5" s="14" customFormat="1" ht="18.75" customHeight="1">
      <c r="A32" s="274" t="s">
        <v>234</v>
      </c>
      <c r="B32" s="326" t="s">
        <v>434</v>
      </c>
      <c r="C32" s="327"/>
      <c r="D32" s="268"/>
      <c r="E32" s="268"/>
    </row>
    <row r="33" spans="1:5" s="14" customFormat="1" ht="18.75" customHeight="1">
      <c r="A33" s="274" t="s">
        <v>235</v>
      </c>
      <c r="B33" s="267" t="s">
        <v>435</v>
      </c>
      <c r="C33" s="268"/>
      <c r="D33" s="268"/>
      <c r="E33" s="268"/>
    </row>
    <row r="34" spans="1:5" s="14" customFormat="1" ht="18.75" customHeight="1">
      <c r="A34" s="274" t="s">
        <v>236</v>
      </c>
      <c r="B34" s="267" t="s">
        <v>239</v>
      </c>
      <c r="C34" s="268"/>
      <c r="D34" s="268"/>
      <c r="E34" s="268"/>
    </row>
    <row r="35" spans="1:5" s="14" customFormat="1" ht="18.75" customHeight="1" thickBot="1">
      <c r="A35" s="275" t="s">
        <v>237</v>
      </c>
      <c r="B35" s="276" t="s">
        <v>240</v>
      </c>
      <c r="C35" s="277"/>
      <c r="D35" s="277"/>
      <c r="E35" s="277"/>
    </row>
    <row r="36" spans="1:5" s="14" customFormat="1" ht="18.75" customHeight="1" thickBot="1">
      <c r="A36" s="271" t="s">
        <v>17</v>
      </c>
      <c r="B36" s="278" t="s">
        <v>241</v>
      </c>
      <c r="C36" s="264">
        <f>SUM(C37:C46)</f>
        <v>0</v>
      </c>
      <c r="D36" s="264">
        <f>SUM(D37:D46)</f>
        <v>0</v>
      </c>
      <c r="E36" s="264"/>
    </row>
    <row r="37" spans="1:5" s="14" customFormat="1" ht="18.75" customHeight="1">
      <c r="A37" s="273" t="s">
        <v>82</v>
      </c>
      <c r="B37" s="265" t="s">
        <v>244</v>
      </c>
      <c r="C37" s="266"/>
      <c r="D37" s="266"/>
      <c r="E37" s="266"/>
    </row>
    <row r="38" spans="1:5" s="14" customFormat="1" ht="18.75" customHeight="1">
      <c r="A38" s="274" t="s">
        <v>83</v>
      </c>
      <c r="B38" s="267" t="s">
        <v>436</v>
      </c>
      <c r="C38" s="268"/>
      <c r="D38" s="268"/>
      <c r="E38" s="268"/>
    </row>
    <row r="39" spans="1:5" s="14" customFormat="1" ht="18.75" customHeight="1">
      <c r="A39" s="274" t="s">
        <v>84</v>
      </c>
      <c r="B39" s="267" t="s">
        <v>437</v>
      </c>
      <c r="C39" s="268"/>
      <c r="D39" s="268"/>
      <c r="E39" s="268"/>
    </row>
    <row r="40" spans="1:5" s="14" customFormat="1" ht="18.75" customHeight="1">
      <c r="A40" s="274" t="s">
        <v>157</v>
      </c>
      <c r="B40" s="267" t="s">
        <v>438</v>
      </c>
      <c r="C40" s="268"/>
      <c r="D40" s="268"/>
      <c r="E40" s="268"/>
    </row>
    <row r="41" spans="1:5" s="14" customFormat="1" ht="18.75" customHeight="1">
      <c r="A41" s="274" t="s">
        <v>158</v>
      </c>
      <c r="B41" s="267" t="s">
        <v>439</v>
      </c>
      <c r="C41" s="268"/>
      <c r="D41" s="268"/>
      <c r="E41" s="268"/>
    </row>
    <row r="42" spans="1:5" s="14" customFormat="1" ht="18.75" customHeight="1">
      <c r="A42" s="274" t="s">
        <v>159</v>
      </c>
      <c r="B42" s="267" t="s">
        <v>440</v>
      </c>
      <c r="C42" s="268"/>
      <c r="D42" s="268"/>
      <c r="E42" s="268"/>
    </row>
    <row r="43" spans="1:5" s="14" customFormat="1" ht="18.75" customHeight="1">
      <c r="A43" s="274" t="s">
        <v>160</v>
      </c>
      <c r="B43" s="267" t="s">
        <v>245</v>
      </c>
      <c r="C43" s="268"/>
      <c r="D43" s="268"/>
      <c r="E43" s="268"/>
    </row>
    <row r="44" spans="1:5" s="14" customFormat="1" ht="18.75" customHeight="1">
      <c r="A44" s="274" t="s">
        <v>161</v>
      </c>
      <c r="B44" s="267" t="s">
        <v>246</v>
      </c>
      <c r="C44" s="268"/>
      <c r="D44" s="268"/>
      <c r="E44" s="268"/>
    </row>
    <row r="45" spans="1:5" s="14" customFormat="1" ht="18.75" customHeight="1">
      <c r="A45" s="274" t="s">
        <v>242</v>
      </c>
      <c r="B45" s="267" t="s">
        <v>247</v>
      </c>
      <c r="C45" s="268"/>
      <c r="D45" s="268"/>
      <c r="E45" s="268"/>
    </row>
    <row r="46" spans="1:5" s="14" customFormat="1" ht="18.75" customHeight="1" thickBot="1">
      <c r="A46" s="275" t="s">
        <v>243</v>
      </c>
      <c r="B46" s="276" t="s">
        <v>441</v>
      </c>
      <c r="C46" s="277"/>
      <c r="D46" s="277">
        <v>0</v>
      </c>
      <c r="E46" s="277"/>
    </row>
    <row r="47" spans="1:5" s="14" customFormat="1" ht="18.75" customHeight="1" thickBot="1">
      <c r="A47" s="271" t="s">
        <v>18</v>
      </c>
      <c r="B47" s="278" t="s">
        <v>248</v>
      </c>
      <c r="C47" s="264">
        <f>SUM(C48:C52)</f>
        <v>0</v>
      </c>
      <c r="D47" s="264">
        <f>SUM(D48:D52)</f>
        <v>0</v>
      </c>
      <c r="E47" s="264">
        <f>SUM(E48:E52)</f>
        <v>0</v>
      </c>
    </row>
    <row r="48" spans="1:5" s="14" customFormat="1" ht="18.75" customHeight="1">
      <c r="A48" s="273" t="s">
        <v>85</v>
      </c>
      <c r="B48" s="265" t="s">
        <v>252</v>
      </c>
      <c r="C48" s="266"/>
      <c r="D48" s="266"/>
      <c r="E48" s="266"/>
    </row>
    <row r="49" spans="1:5" s="14" customFormat="1" ht="18.75" customHeight="1">
      <c r="A49" s="274" t="s">
        <v>86</v>
      </c>
      <c r="B49" s="267" t="s">
        <v>253</v>
      </c>
      <c r="C49" s="268"/>
      <c r="D49" s="268"/>
      <c r="E49" s="268"/>
    </row>
    <row r="50" spans="1:5" s="14" customFormat="1" ht="18.75" customHeight="1">
      <c r="A50" s="274" t="s">
        <v>249</v>
      </c>
      <c r="B50" s="267" t="s">
        <v>254</v>
      </c>
      <c r="C50" s="268"/>
      <c r="D50" s="268"/>
      <c r="E50" s="268"/>
    </row>
    <row r="51" spans="1:5" s="14" customFormat="1" ht="18.75" customHeight="1">
      <c r="A51" s="274" t="s">
        <v>250</v>
      </c>
      <c r="B51" s="267" t="s">
        <v>255</v>
      </c>
      <c r="C51" s="268"/>
      <c r="D51" s="268"/>
      <c r="E51" s="268"/>
    </row>
    <row r="52" spans="1:5" s="14" customFormat="1" ht="18.75" customHeight="1" thickBot="1">
      <c r="A52" s="275" t="s">
        <v>251</v>
      </c>
      <c r="B52" s="276" t="s">
        <v>256</v>
      </c>
      <c r="C52" s="277"/>
      <c r="D52" s="277"/>
      <c r="E52" s="277"/>
    </row>
    <row r="53" spans="1:5" s="14" customFormat="1" ht="30.75" thickBot="1">
      <c r="A53" s="271" t="s">
        <v>162</v>
      </c>
      <c r="B53" s="278" t="s">
        <v>430</v>
      </c>
      <c r="C53" s="264">
        <f>SUM(C54:C56)</f>
        <v>0</v>
      </c>
      <c r="D53" s="264">
        <f>SUM(D54:D56)</f>
        <v>0</v>
      </c>
      <c r="E53" s="264">
        <f>SUM(E54:E56)</f>
        <v>0</v>
      </c>
    </row>
    <row r="54" spans="1:5" s="14" customFormat="1" ht="28.5">
      <c r="A54" s="273" t="s">
        <v>87</v>
      </c>
      <c r="B54" s="265" t="s">
        <v>409</v>
      </c>
      <c r="C54" s="266"/>
      <c r="D54" s="266"/>
      <c r="E54" s="266"/>
    </row>
    <row r="55" spans="1:5" s="14" customFormat="1" ht="28.5">
      <c r="A55" s="274" t="s">
        <v>88</v>
      </c>
      <c r="B55" s="267" t="s">
        <v>410</v>
      </c>
      <c r="C55" s="268"/>
      <c r="D55" s="268"/>
      <c r="E55" s="268"/>
    </row>
    <row r="56" spans="1:5" s="14" customFormat="1" ht="15">
      <c r="A56" s="274" t="s">
        <v>259</v>
      </c>
      <c r="B56" s="267" t="s">
        <v>257</v>
      </c>
      <c r="C56" s="268"/>
      <c r="D56" s="268"/>
      <c r="E56" s="268"/>
    </row>
    <row r="57" spans="1:5" s="14" customFormat="1" ht="18.75" customHeight="1" thickBot="1">
      <c r="A57" s="275" t="s">
        <v>260</v>
      </c>
      <c r="B57" s="276" t="s">
        <v>258</v>
      </c>
      <c r="C57" s="277"/>
      <c r="D57" s="277"/>
      <c r="E57" s="277"/>
    </row>
    <row r="58" spans="1:5" s="14" customFormat="1" ht="30.75" thickBot="1">
      <c r="A58" s="271" t="s">
        <v>20</v>
      </c>
      <c r="B58" s="272" t="s">
        <v>261</v>
      </c>
      <c r="C58" s="264">
        <f>SUM(C59:C61)</f>
        <v>0</v>
      </c>
      <c r="D58" s="264">
        <f>SUM(D59:D61)</f>
        <v>0</v>
      </c>
      <c r="E58" s="264">
        <f>SUM(E59:E61)</f>
        <v>0</v>
      </c>
    </row>
    <row r="59" spans="1:5" s="14" customFormat="1" ht="28.5">
      <c r="A59" s="273" t="s">
        <v>163</v>
      </c>
      <c r="B59" s="265" t="s">
        <v>411</v>
      </c>
      <c r="C59" s="268"/>
      <c r="D59" s="268"/>
      <c r="E59" s="268"/>
    </row>
    <row r="60" spans="1:5" s="14" customFormat="1" ht="28.5">
      <c r="A60" s="274" t="s">
        <v>164</v>
      </c>
      <c r="B60" s="267" t="s">
        <v>412</v>
      </c>
      <c r="C60" s="268"/>
      <c r="D60" s="268"/>
      <c r="E60" s="268"/>
    </row>
    <row r="61" spans="1:5" s="14" customFormat="1" ht="15">
      <c r="A61" s="274" t="s">
        <v>196</v>
      </c>
      <c r="B61" s="267" t="s">
        <v>263</v>
      </c>
      <c r="C61" s="268"/>
      <c r="D61" s="268"/>
      <c r="E61" s="268"/>
    </row>
    <row r="62" spans="1:5" s="14" customFormat="1" ht="18.75" customHeight="1" thickBot="1">
      <c r="A62" s="275" t="s">
        <v>262</v>
      </c>
      <c r="B62" s="276" t="s">
        <v>264</v>
      </c>
      <c r="C62" s="268"/>
      <c r="D62" s="268"/>
      <c r="E62" s="268"/>
    </row>
    <row r="63" spans="1:5" s="14" customFormat="1" ht="30.75" thickBot="1">
      <c r="A63" s="271" t="s">
        <v>21</v>
      </c>
      <c r="B63" s="278" t="s">
        <v>265</v>
      </c>
      <c r="C63" s="264">
        <f>+C8+C15+C22+C29+C36+C47+C53+C58</f>
        <v>3000000</v>
      </c>
      <c r="D63" s="264">
        <f>+D8+D15+D22+D29+D36+D47+D53+D58</f>
        <v>0</v>
      </c>
      <c r="E63" s="264">
        <f>+E8+E15+E22+E29+E36+E47+E53+E58</f>
        <v>0</v>
      </c>
    </row>
    <row r="64" spans="1:5" s="14" customFormat="1" ht="30.75" thickBot="1">
      <c r="A64" s="280" t="s">
        <v>391</v>
      </c>
      <c r="B64" s="272" t="s">
        <v>266</v>
      </c>
      <c r="C64" s="264">
        <f>SUM(C65:C67)</f>
        <v>0</v>
      </c>
      <c r="D64" s="264">
        <f>SUM(D65:D67)</f>
        <v>0</v>
      </c>
      <c r="E64" s="264">
        <f>SUM(E65:E67)</f>
        <v>0</v>
      </c>
    </row>
    <row r="65" spans="1:5" s="14" customFormat="1" ht="18.75" customHeight="1">
      <c r="A65" s="273" t="s">
        <v>298</v>
      </c>
      <c r="B65" s="265" t="s">
        <v>267</v>
      </c>
      <c r="C65" s="268"/>
      <c r="D65" s="268"/>
      <c r="E65" s="268"/>
    </row>
    <row r="66" spans="1:5" s="14" customFormat="1" ht="28.5">
      <c r="A66" s="274" t="s">
        <v>307</v>
      </c>
      <c r="B66" s="267" t="s">
        <v>268</v>
      </c>
      <c r="C66" s="268"/>
      <c r="D66" s="268"/>
      <c r="E66" s="268"/>
    </row>
    <row r="67" spans="1:5" s="14" customFormat="1" ht="15.75" thickBot="1">
      <c r="A67" s="275" t="s">
        <v>308</v>
      </c>
      <c r="B67" s="281" t="s">
        <v>269</v>
      </c>
      <c r="C67" s="268"/>
      <c r="D67" s="268"/>
      <c r="E67" s="268"/>
    </row>
    <row r="68" spans="1:5" s="14" customFormat="1" ht="30.75" thickBot="1">
      <c r="A68" s="280" t="s">
        <v>270</v>
      </c>
      <c r="B68" s="272" t="s">
        <v>271</v>
      </c>
      <c r="C68" s="264">
        <f>SUM(C69:C72)</f>
        <v>0</v>
      </c>
      <c r="D68" s="264">
        <f>SUM(D69:D72)</f>
        <v>0</v>
      </c>
      <c r="E68" s="264">
        <f>SUM(E69:E72)</f>
        <v>0</v>
      </c>
    </row>
    <row r="69" spans="1:5" s="14" customFormat="1" ht="28.5">
      <c r="A69" s="273" t="s">
        <v>133</v>
      </c>
      <c r="B69" s="265" t="s">
        <v>272</v>
      </c>
      <c r="C69" s="268"/>
      <c r="D69" s="268"/>
      <c r="E69" s="268"/>
    </row>
    <row r="70" spans="1:5" s="14" customFormat="1" ht="28.5">
      <c r="A70" s="274" t="s">
        <v>134</v>
      </c>
      <c r="B70" s="267" t="s">
        <v>273</v>
      </c>
      <c r="C70" s="268"/>
      <c r="D70" s="268"/>
      <c r="E70" s="268"/>
    </row>
    <row r="71" spans="1:5" s="14" customFormat="1" ht="28.5">
      <c r="A71" s="274" t="s">
        <v>299</v>
      </c>
      <c r="B71" s="267" t="s">
        <v>274</v>
      </c>
      <c r="C71" s="268"/>
      <c r="D71" s="268"/>
      <c r="E71" s="268"/>
    </row>
    <row r="72" spans="1:5" s="14" customFormat="1" ht="29.25" thickBot="1">
      <c r="A72" s="275" t="s">
        <v>300</v>
      </c>
      <c r="B72" s="276" t="s">
        <v>275</v>
      </c>
      <c r="C72" s="268"/>
      <c r="D72" s="268"/>
      <c r="E72" s="268"/>
    </row>
    <row r="73" spans="1:5" s="14" customFormat="1" ht="18.75" customHeight="1" thickBot="1">
      <c r="A73" s="280" t="s">
        <v>276</v>
      </c>
      <c r="B73" s="272" t="s">
        <v>277</v>
      </c>
      <c r="C73" s="264">
        <f>SUM(C74:C75)</f>
        <v>2096902</v>
      </c>
      <c r="D73" s="264">
        <f>SUM(D74:D75)</f>
        <v>0</v>
      </c>
      <c r="E73" s="264">
        <f>SUM(E74:E75)</f>
        <v>0</v>
      </c>
    </row>
    <row r="74" spans="1:5" s="14" customFormat="1" ht="28.5">
      <c r="A74" s="273" t="s">
        <v>301</v>
      </c>
      <c r="B74" s="265" t="s">
        <v>278</v>
      </c>
      <c r="C74" s="268">
        <v>2096902</v>
      </c>
      <c r="D74" s="268"/>
      <c r="E74" s="268"/>
    </row>
    <row r="75" spans="1:5" s="14" customFormat="1" ht="29.25" thickBot="1">
      <c r="A75" s="275" t="s">
        <v>302</v>
      </c>
      <c r="B75" s="276" t="s">
        <v>279</v>
      </c>
      <c r="C75" s="277"/>
      <c r="D75" s="277"/>
      <c r="E75" s="277"/>
    </row>
    <row r="76" spans="1:5" s="14" customFormat="1" ht="15.75" thickBot="1">
      <c r="A76" s="338" t="s">
        <v>25</v>
      </c>
      <c r="B76" s="339" t="s">
        <v>443</v>
      </c>
      <c r="C76" s="285">
        <v>0</v>
      </c>
      <c r="D76" s="285"/>
      <c r="E76" s="285"/>
    </row>
    <row r="77" spans="1:5" s="13" customFormat="1" ht="30.75" thickBot="1">
      <c r="A77" s="280">
        <v>14</v>
      </c>
      <c r="B77" s="272" t="s">
        <v>444</v>
      </c>
      <c r="C77" s="264">
        <f>SUM(C78:C80)</f>
        <v>0</v>
      </c>
      <c r="D77" s="264">
        <f>SUM(D78:D80)</f>
        <v>0</v>
      </c>
      <c r="E77" s="264">
        <f>SUM(E78:E80)</f>
        <v>0</v>
      </c>
    </row>
    <row r="78" spans="1:5" s="14" customFormat="1" ht="15">
      <c r="A78" s="273" t="s">
        <v>445</v>
      </c>
      <c r="B78" s="265" t="s">
        <v>282</v>
      </c>
      <c r="C78" s="268"/>
      <c r="D78" s="268"/>
      <c r="E78" s="268"/>
    </row>
    <row r="79" spans="1:5" s="14" customFormat="1" ht="28.5">
      <c r="A79" s="274" t="s">
        <v>446</v>
      </c>
      <c r="B79" s="267" t="s">
        <v>283</v>
      </c>
      <c r="C79" s="268"/>
      <c r="D79" s="268"/>
      <c r="E79" s="268"/>
    </row>
    <row r="80" spans="1:5" s="14" customFormat="1" ht="15.75" thickBot="1">
      <c r="A80" s="275" t="s">
        <v>447</v>
      </c>
      <c r="B80" s="276" t="s">
        <v>284</v>
      </c>
      <c r="C80" s="268"/>
      <c r="D80" s="268"/>
      <c r="E80" s="268"/>
    </row>
    <row r="81" spans="1:5" s="14" customFormat="1" ht="30.75" thickBot="1">
      <c r="A81" s="280" t="s">
        <v>294</v>
      </c>
      <c r="B81" s="272" t="s">
        <v>453</v>
      </c>
      <c r="C81" s="264">
        <f>SUM(C82:C85)</f>
        <v>0</v>
      </c>
      <c r="D81" s="264">
        <f>SUM(D82:D85)</f>
        <v>0</v>
      </c>
      <c r="E81" s="264">
        <f>SUM(E82:E85)</f>
        <v>0</v>
      </c>
    </row>
    <row r="82" spans="1:5" s="14" customFormat="1" ht="28.5">
      <c r="A82" s="282" t="s">
        <v>448</v>
      </c>
      <c r="B82" s="265" t="s">
        <v>287</v>
      </c>
      <c r="C82" s="268"/>
      <c r="D82" s="268"/>
      <c r="E82" s="268"/>
    </row>
    <row r="83" spans="1:5" s="14" customFormat="1" ht="28.5">
      <c r="A83" s="283" t="s">
        <v>449</v>
      </c>
      <c r="B83" s="267" t="s">
        <v>289</v>
      </c>
      <c r="C83" s="268"/>
      <c r="D83" s="268"/>
      <c r="E83" s="268"/>
    </row>
    <row r="84" spans="1:5" s="14" customFormat="1" ht="15">
      <c r="A84" s="283" t="s">
        <v>450</v>
      </c>
      <c r="B84" s="267" t="s">
        <v>291</v>
      </c>
      <c r="C84" s="268"/>
      <c r="D84" s="268"/>
      <c r="E84" s="268"/>
    </row>
    <row r="85" spans="1:5" s="13" customFormat="1" ht="15.75" thickBot="1">
      <c r="A85" s="284" t="s">
        <v>451</v>
      </c>
      <c r="B85" s="276" t="s">
        <v>293</v>
      </c>
      <c r="C85" s="268"/>
      <c r="D85" s="268"/>
      <c r="E85" s="268"/>
    </row>
    <row r="86" spans="1:5" s="13" customFormat="1" ht="30.75" thickBot="1">
      <c r="A86" s="280" t="s">
        <v>296</v>
      </c>
      <c r="B86" s="272" t="s">
        <v>295</v>
      </c>
      <c r="C86" s="285"/>
      <c r="D86" s="285"/>
      <c r="E86" s="285"/>
    </row>
    <row r="87" spans="1:5" s="13" customFormat="1" ht="30.75" thickBot="1">
      <c r="A87" s="280" t="s">
        <v>309</v>
      </c>
      <c r="B87" s="286" t="s">
        <v>454</v>
      </c>
      <c r="C87" s="264">
        <f>(+C64+C68+C73+C77+C81+C86+C76)</f>
        <v>2096902</v>
      </c>
      <c r="D87" s="264">
        <f>+D64+D68+D73+D77+D81+D86</f>
        <v>0</v>
      </c>
      <c r="E87" s="264">
        <f>+E64+E68+E73+E77+E81+E86</f>
        <v>0</v>
      </c>
    </row>
    <row r="88" spans="1:5" s="13" customFormat="1" ht="15.75" thickBot="1">
      <c r="A88" s="287" t="s">
        <v>452</v>
      </c>
      <c r="B88" s="288" t="s">
        <v>397</v>
      </c>
      <c r="C88" s="264">
        <f>+C63+C87</f>
        <v>5096902</v>
      </c>
      <c r="D88" s="264">
        <f>+D63+D87</f>
        <v>0</v>
      </c>
      <c r="E88" s="264">
        <f>+E63+E87</f>
        <v>0</v>
      </c>
    </row>
    <row r="89" spans="1:5" s="14" customFormat="1" ht="18.75" customHeight="1">
      <c r="A89" s="289"/>
      <c r="B89" s="290"/>
      <c r="C89" s="291"/>
      <c r="D89" s="291"/>
      <c r="E89" s="292"/>
    </row>
    <row r="90" spans="1:5" s="2" customFormat="1" ht="18.75" customHeight="1" thickBot="1">
      <c r="A90" s="293"/>
      <c r="B90" s="294"/>
      <c r="C90" s="295"/>
      <c r="D90" s="295"/>
      <c r="E90" s="292"/>
    </row>
    <row r="91" spans="1:5" s="7" customFormat="1" ht="18.75" customHeight="1" thickBot="1">
      <c r="A91" s="296" t="s">
        <v>48</v>
      </c>
      <c r="B91" s="297"/>
      <c r="C91" s="297"/>
      <c r="D91" s="297"/>
      <c r="E91" s="298"/>
    </row>
    <row r="92" spans="1:5" s="15" customFormat="1" ht="18.75" customHeight="1" thickBot="1">
      <c r="A92" s="299" t="s">
        <v>13</v>
      </c>
      <c r="B92" s="300" t="s">
        <v>431</v>
      </c>
      <c r="C92" s="301">
        <f>SUM(C93:C97)</f>
        <v>3000000</v>
      </c>
      <c r="D92" s="301">
        <f>SUM(D93:D97)</f>
        <v>0</v>
      </c>
      <c r="E92" s="301">
        <f>SUM(E93:E97)</f>
        <v>0</v>
      </c>
    </row>
    <row r="93" spans="1:5" s="2" customFormat="1" ht="18.75" customHeight="1">
      <c r="A93" s="302" t="s">
        <v>89</v>
      </c>
      <c r="B93" s="303" t="s">
        <v>41</v>
      </c>
      <c r="C93" s="304">
        <v>0</v>
      </c>
      <c r="D93" s="304"/>
      <c r="E93" s="304"/>
    </row>
    <row r="94" spans="1:5" s="2" customFormat="1" ht="28.5">
      <c r="A94" s="274" t="s">
        <v>90</v>
      </c>
      <c r="B94" s="305" t="s">
        <v>165</v>
      </c>
      <c r="C94" s="268">
        <v>0</v>
      </c>
      <c r="D94" s="268"/>
      <c r="E94" s="268"/>
    </row>
    <row r="95" spans="1:5" s="2" customFormat="1" ht="18.75" customHeight="1">
      <c r="A95" s="274" t="s">
        <v>91</v>
      </c>
      <c r="B95" s="305" t="s">
        <v>125</v>
      </c>
      <c r="C95" s="277">
        <v>3000000</v>
      </c>
      <c r="D95" s="277"/>
      <c r="E95" s="277"/>
    </row>
    <row r="96" spans="1:5" s="2" customFormat="1" ht="18.75" customHeight="1">
      <c r="A96" s="274" t="s">
        <v>92</v>
      </c>
      <c r="B96" s="306" t="s">
        <v>166</v>
      </c>
      <c r="C96" s="277">
        <v>0</v>
      </c>
      <c r="D96" s="277"/>
      <c r="E96" s="277"/>
    </row>
    <row r="97" spans="1:5" s="2" customFormat="1" ht="14.25">
      <c r="A97" s="274" t="s">
        <v>103</v>
      </c>
      <c r="B97" s="307" t="s">
        <v>167</v>
      </c>
      <c r="C97" s="277">
        <v>0</v>
      </c>
      <c r="D97" s="277"/>
      <c r="E97" s="277"/>
    </row>
    <row r="98" spans="1:5" s="2" customFormat="1" ht="18.75" customHeight="1">
      <c r="A98" s="274" t="s">
        <v>93</v>
      </c>
      <c r="B98" s="328" t="s">
        <v>312</v>
      </c>
      <c r="C98" s="329"/>
      <c r="D98" s="329"/>
      <c r="E98" s="329"/>
    </row>
    <row r="99" spans="1:5" s="2" customFormat="1" ht="25.5">
      <c r="A99" s="274" t="s">
        <v>94</v>
      </c>
      <c r="B99" s="330" t="s">
        <v>313</v>
      </c>
      <c r="C99" s="329"/>
      <c r="D99" s="329"/>
      <c r="E99" s="329"/>
    </row>
    <row r="100" spans="1:5" s="2" customFormat="1" ht="38.25" customHeight="1">
      <c r="A100" s="274" t="s">
        <v>104</v>
      </c>
      <c r="B100" s="328" t="s">
        <v>314</v>
      </c>
      <c r="C100" s="329"/>
      <c r="D100" s="329"/>
      <c r="E100" s="329"/>
    </row>
    <row r="101" spans="1:5" s="2" customFormat="1" ht="49.5" customHeight="1">
      <c r="A101" s="274" t="s">
        <v>105</v>
      </c>
      <c r="B101" s="328" t="s">
        <v>315</v>
      </c>
      <c r="C101" s="329"/>
      <c r="D101" s="329"/>
      <c r="E101" s="329"/>
    </row>
    <row r="102" spans="1:5" s="2" customFormat="1" ht="25.5">
      <c r="A102" s="274" t="s">
        <v>106</v>
      </c>
      <c r="B102" s="330" t="s">
        <v>316</v>
      </c>
      <c r="C102" s="329">
        <v>0</v>
      </c>
      <c r="D102" s="329"/>
      <c r="E102" s="329"/>
    </row>
    <row r="103" spans="1:5" s="2" customFormat="1" ht="25.5">
      <c r="A103" s="274" t="s">
        <v>107</v>
      </c>
      <c r="B103" s="330" t="s">
        <v>317</v>
      </c>
      <c r="C103" s="329"/>
      <c r="D103" s="329"/>
      <c r="E103" s="329"/>
    </row>
    <row r="104" spans="1:5" s="2" customFormat="1" ht="25.5">
      <c r="A104" s="274" t="s">
        <v>109</v>
      </c>
      <c r="B104" s="328" t="s">
        <v>318</v>
      </c>
      <c r="C104" s="329"/>
      <c r="D104" s="329"/>
      <c r="E104" s="329"/>
    </row>
    <row r="105" spans="1:5" s="2" customFormat="1" ht="14.25">
      <c r="A105" s="308" t="s">
        <v>168</v>
      </c>
      <c r="B105" s="331" t="s">
        <v>319</v>
      </c>
      <c r="C105" s="329"/>
      <c r="D105" s="329"/>
      <c r="E105" s="329"/>
    </row>
    <row r="106" spans="1:5" s="2" customFormat="1" ht="18.75" customHeight="1">
      <c r="A106" s="274" t="s">
        <v>310</v>
      </c>
      <c r="B106" s="331" t="s">
        <v>320</v>
      </c>
      <c r="C106" s="329"/>
      <c r="D106" s="329"/>
      <c r="E106" s="329"/>
    </row>
    <row r="107" spans="1:5" s="2" customFormat="1" ht="26.25" thickBot="1">
      <c r="A107" s="310" t="s">
        <v>311</v>
      </c>
      <c r="B107" s="332" t="s">
        <v>321</v>
      </c>
      <c r="C107" s="333">
        <v>0</v>
      </c>
      <c r="D107" s="333"/>
      <c r="E107" s="333"/>
    </row>
    <row r="108" spans="1:5" s="2" customFormat="1" ht="30" thickBot="1">
      <c r="A108" s="271" t="s">
        <v>14</v>
      </c>
      <c r="B108" s="311" t="s">
        <v>432</v>
      </c>
      <c r="C108" s="264">
        <f>+C109+C111+C113</f>
        <v>2096902</v>
      </c>
      <c r="D108" s="264">
        <f>+D109+D111+D113</f>
        <v>0</v>
      </c>
      <c r="E108" s="264">
        <f>+E109+E111+E113</f>
        <v>0</v>
      </c>
    </row>
    <row r="109" spans="1:5" s="2" customFormat="1" ht="18.75" customHeight="1">
      <c r="A109" s="273" t="s">
        <v>95</v>
      </c>
      <c r="B109" s="305" t="s">
        <v>195</v>
      </c>
      <c r="C109" s="266"/>
      <c r="D109" s="266"/>
      <c r="E109" s="266"/>
    </row>
    <row r="110" spans="1:5" s="2" customFormat="1" ht="14.25">
      <c r="A110" s="273" t="s">
        <v>96</v>
      </c>
      <c r="B110" s="331" t="s">
        <v>325</v>
      </c>
      <c r="C110" s="334"/>
      <c r="D110" s="334"/>
      <c r="E110" s="334"/>
    </row>
    <row r="111" spans="1:5" s="2" customFormat="1" ht="18.75" customHeight="1">
      <c r="A111" s="273" t="s">
        <v>97</v>
      </c>
      <c r="B111" s="309" t="s">
        <v>169</v>
      </c>
      <c r="C111" s="268">
        <v>2096902</v>
      </c>
      <c r="D111" s="268"/>
      <c r="E111" s="268"/>
    </row>
    <row r="112" spans="1:5" s="2" customFormat="1" ht="18.75" customHeight="1">
      <c r="A112" s="273" t="s">
        <v>98</v>
      </c>
      <c r="B112" s="309" t="s">
        <v>326</v>
      </c>
      <c r="C112" s="312"/>
      <c r="D112" s="312"/>
      <c r="E112" s="312"/>
    </row>
    <row r="113" spans="1:5" s="2" customFormat="1" ht="18.75" customHeight="1">
      <c r="A113" s="273" t="s">
        <v>99</v>
      </c>
      <c r="B113" s="313" t="s">
        <v>197</v>
      </c>
      <c r="C113" s="312"/>
      <c r="D113" s="312"/>
      <c r="E113" s="312"/>
    </row>
    <row r="114" spans="1:5" s="2" customFormat="1" ht="28.5">
      <c r="A114" s="273" t="s">
        <v>108</v>
      </c>
      <c r="B114" s="314" t="s">
        <v>405</v>
      </c>
      <c r="C114" s="312"/>
      <c r="D114" s="312"/>
      <c r="E114" s="312"/>
    </row>
    <row r="115" spans="1:5" s="2" customFormat="1" ht="25.5">
      <c r="A115" s="273" t="s">
        <v>110</v>
      </c>
      <c r="B115" s="335" t="s">
        <v>331</v>
      </c>
      <c r="C115" s="336"/>
      <c r="D115" s="336"/>
      <c r="E115" s="336"/>
    </row>
    <row r="116" spans="1:5" s="2" customFormat="1" ht="25.5">
      <c r="A116" s="273" t="s">
        <v>170</v>
      </c>
      <c r="B116" s="328" t="s">
        <v>315</v>
      </c>
      <c r="C116" s="336"/>
      <c r="D116" s="336"/>
      <c r="E116" s="336"/>
    </row>
    <row r="117" spans="1:5" s="2" customFormat="1" ht="25.5">
      <c r="A117" s="273" t="s">
        <v>171</v>
      </c>
      <c r="B117" s="328" t="s">
        <v>330</v>
      </c>
      <c r="C117" s="336"/>
      <c r="D117" s="336"/>
      <c r="E117" s="336"/>
    </row>
    <row r="118" spans="1:5" s="2" customFormat="1" ht="25.5">
      <c r="A118" s="273" t="s">
        <v>172</v>
      </c>
      <c r="B118" s="328" t="s">
        <v>329</v>
      </c>
      <c r="C118" s="336"/>
      <c r="D118" s="336"/>
      <c r="E118" s="336"/>
    </row>
    <row r="119" spans="1:5" s="2" customFormat="1" ht="25.5">
      <c r="A119" s="273" t="s">
        <v>322</v>
      </c>
      <c r="B119" s="328" t="s">
        <v>318</v>
      </c>
      <c r="C119" s="336"/>
      <c r="D119" s="336"/>
      <c r="E119" s="336"/>
    </row>
    <row r="120" spans="1:5" s="2" customFormat="1" ht="14.25">
      <c r="A120" s="273" t="s">
        <v>323</v>
      </c>
      <c r="B120" s="328" t="s">
        <v>328</v>
      </c>
      <c r="C120" s="336"/>
      <c r="D120" s="336"/>
      <c r="E120" s="336"/>
    </row>
    <row r="121" spans="1:5" s="2" customFormat="1" ht="26.25" thickBot="1">
      <c r="A121" s="308" t="s">
        <v>324</v>
      </c>
      <c r="B121" s="328" t="s">
        <v>327</v>
      </c>
      <c r="C121" s="337"/>
      <c r="D121" s="337"/>
      <c r="E121" s="337"/>
    </row>
    <row r="122" spans="1:5" s="2" customFormat="1" ht="18.75" customHeight="1" thickBot="1">
      <c r="A122" s="271" t="s">
        <v>15</v>
      </c>
      <c r="B122" s="278" t="s">
        <v>332</v>
      </c>
      <c r="C122" s="264">
        <f>+C123+C124</f>
        <v>0</v>
      </c>
      <c r="D122" s="264">
        <f>+D123+D124</f>
        <v>0</v>
      </c>
      <c r="E122" s="264">
        <f>+E123+E124</f>
        <v>0</v>
      </c>
    </row>
    <row r="123" spans="1:5" s="2" customFormat="1" ht="18.75" customHeight="1">
      <c r="A123" s="273" t="s">
        <v>78</v>
      </c>
      <c r="B123" s="315" t="s">
        <v>49</v>
      </c>
      <c r="C123" s="266">
        <v>0</v>
      </c>
      <c r="D123" s="266"/>
      <c r="E123" s="266"/>
    </row>
    <row r="124" spans="1:5" s="2" customFormat="1" ht="18.75" customHeight="1" thickBot="1">
      <c r="A124" s="275" t="s">
        <v>79</v>
      </c>
      <c r="B124" s="309" t="s">
        <v>50</v>
      </c>
      <c r="C124" s="277"/>
      <c r="D124" s="277"/>
      <c r="E124" s="277"/>
    </row>
    <row r="125" spans="1:5" s="2" customFormat="1" ht="30.75" thickBot="1">
      <c r="A125" s="271" t="s">
        <v>16</v>
      </c>
      <c r="B125" s="278" t="s">
        <v>333</v>
      </c>
      <c r="C125" s="264">
        <f>+C92+C108+C122</f>
        <v>5096902</v>
      </c>
      <c r="D125" s="264">
        <f>+D92+D108+D122</f>
        <v>0</v>
      </c>
      <c r="E125" s="264">
        <f>+E92+E108+E122</f>
        <v>0</v>
      </c>
    </row>
    <row r="126" spans="1:5" s="2" customFormat="1" ht="30.75" thickBot="1">
      <c r="A126" s="271" t="s">
        <v>17</v>
      </c>
      <c r="B126" s="278" t="s">
        <v>334</v>
      </c>
      <c r="C126" s="264">
        <f>+C127+C128+C129</f>
        <v>0</v>
      </c>
      <c r="D126" s="264">
        <f>+D127+D128+D129</f>
        <v>0</v>
      </c>
      <c r="E126" s="264">
        <f>+E127+E128+E129</f>
        <v>0</v>
      </c>
    </row>
    <row r="127" spans="1:5" s="15" customFormat="1" ht="28.5">
      <c r="A127" s="273" t="s">
        <v>82</v>
      </c>
      <c r="B127" s="315" t="s">
        <v>335</v>
      </c>
      <c r="C127" s="312"/>
      <c r="D127" s="312"/>
      <c r="E127" s="312"/>
    </row>
    <row r="128" spans="1:5" s="2" customFormat="1" ht="28.5">
      <c r="A128" s="273" t="s">
        <v>83</v>
      </c>
      <c r="B128" s="315" t="s">
        <v>336</v>
      </c>
      <c r="C128" s="312"/>
      <c r="D128" s="312"/>
      <c r="E128" s="312"/>
    </row>
    <row r="129" spans="1:5" s="2" customFormat="1" ht="15" thickBot="1">
      <c r="A129" s="308" t="s">
        <v>84</v>
      </c>
      <c r="B129" s="316" t="s">
        <v>337</v>
      </c>
      <c r="C129" s="312"/>
      <c r="D129" s="312"/>
      <c r="E129" s="312"/>
    </row>
    <row r="130" spans="1:5" s="2" customFormat="1" ht="30.75" thickBot="1">
      <c r="A130" s="271" t="s">
        <v>18</v>
      </c>
      <c r="B130" s="278" t="s">
        <v>390</v>
      </c>
      <c r="C130" s="264">
        <f>+C131+C132+C133+C134</f>
        <v>0</v>
      </c>
      <c r="D130" s="264">
        <f>+D131+D132+D133+D134</f>
        <v>0</v>
      </c>
      <c r="E130" s="264">
        <f>+E131+E132+E133+E134</f>
        <v>0</v>
      </c>
    </row>
    <row r="131" spans="1:5" s="2" customFormat="1" ht="28.5">
      <c r="A131" s="273" t="s">
        <v>85</v>
      </c>
      <c r="B131" s="315" t="s">
        <v>338</v>
      </c>
      <c r="C131" s="312"/>
      <c r="D131" s="312"/>
      <c r="E131" s="312"/>
    </row>
    <row r="132" spans="1:5" s="2" customFormat="1" ht="28.5">
      <c r="A132" s="273" t="s">
        <v>86</v>
      </c>
      <c r="B132" s="315" t="s">
        <v>339</v>
      </c>
      <c r="C132" s="312"/>
      <c r="D132" s="312"/>
      <c r="E132" s="312"/>
    </row>
    <row r="133" spans="1:5" s="2" customFormat="1" ht="28.5">
      <c r="A133" s="273" t="s">
        <v>249</v>
      </c>
      <c r="B133" s="315" t="s">
        <v>340</v>
      </c>
      <c r="C133" s="312"/>
      <c r="D133" s="312"/>
      <c r="E133" s="312"/>
    </row>
    <row r="134" spans="1:5" s="15" customFormat="1" ht="29.25" thickBot="1">
      <c r="A134" s="308" t="s">
        <v>250</v>
      </c>
      <c r="B134" s="316" t="s">
        <v>341</v>
      </c>
      <c r="C134" s="312"/>
      <c r="D134" s="312"/>
      <c r="E134" s="312"/>
    </row>
    <row r="135" spans="1:12" s="2" customFormat="1" ht="30.75" thickBot="1">
      <c r="A135" s="271" t="s">
        <v>19</v>
      </c>
      <c r="B135" s="278" t="s">
        <v>342</v>
      </c>
      <c r="C135" s="264">
        <f>+C136+C137+C138+C139</f>
        <v>0</v>
      </c>
      <c r="D135" s="264">
        <f>+D136+D137+D138+D139</f>
        <v>0</v>
      </c>
      <c r="E135" s="264">
        <f>+E136+E137+E138+E139</f>
        <v>0</v>
      </c>
      <c r="L135" s="39"/>
    </row>
    <row r="136" spans="1:5" s="2" customFormat="1" ht="28.5">
      <c r="A136" s="273" t="s">
        <v>87</v>
      </c>
      <c r="B136" s="315" t="s">
        <v>343</v>
      </c>
      <c r="C136" s="312"/>
      <c r="D136" s="312"/>
      <c r="E136" s="312"/>
    </row>
    <row r="137" spans="1:5" s="2" customFormat="1" ht="28.5">
      <c r="A137" s="273" t="s">
        <v>88</v>
      </c>
      <c r="B137" s="315" t="s">
        <v>352</v>
      </c>
      <c r="C137" s="312"/>
      <c r="D137" s="312"/>
      <c r="E137" s="312"/>
    </row>
    <row r="138" spans="1:5" s="15" customFormat="1" ht="18.75" customHeight="1">
      <c r="A138" s="273" t="s">
        <v>259</v>
      </c>
      <c r="B138" s="315" t="s">
        <v>344</v>
      </c>
      <c r="C138" s="312"/>
      <c r="D138" s="312"/>
      <c r="E138" s="312"/>
    </row>
    <row r="139" spans="1:5" s="15" customFormat="1" ht="15" thickBot="1">
      <c r="A139" s="308" t="s">
        <v>260</v>
      </c>
      <c r="B139" s="316" t="s">
        <v>422</v>
      </c>
      <c r="C139" s="312">
        <v>0</v>
      </c>
      <c r="D139" s="312"/>
      <c r="E139" s="312"/>
    </row>
    <row r="140" spans="1:5" s="15" customFormat="1" ht="30.75" thickBot="1">
      <c r="A140" s="271" t="s">
        <v>20</v>
      </c>
      <c r="B140" s="278" t="s">
        <v>345</v>
      </c>
      <c r="C140" s="317">
        <f>+C141+C142+C143+C144</f>
        <v>0</v>
      </c>
      <c r="D140" s="317">
        <f>+D141+D142+D143+D144</f>
        <v>0</v>
      </c>
      <c r="E140" s="317">
        <f>+E141+E142+E143+E144</f>
        <v>0</v>
      </c>
    </row>
    <row r="141" spans="1:5" s="15" customFormat="1" ht="14.25">
      <c r="A141" s="273" t="s">
        <v>163</v>
      </c>
      <c r="B141" s="315" t="s">
        <v>346</v>
      </c>
      <c r="C141" s="312"/>
      <c r="D141" s="312"/>
      <c r="E141" s="312"/>
    </row>
    <row r="142" spans="1:5" s="15" customFormat="1" ht="28.5">
      <c r="A142" s="273" t="s">
        <v>164</v>
      </c>
      <c r="B142" s="315" t="s">
        <v>347</v>
      </c>
      <c r="C142" s="312"/>
      <c r="D142" s="312"/>
      <c r="E142" s="312"/>
    </row>
    <row r="143" spans="1:5" s="15" customFormat="1" ht="14.25">
      <c r="A143" s="273" t="s">
        <v>196</v>
      </c>
      <c r="B143" s="315" t="s">
        <v>348</v>
      </c>
      <c r="C143" s="312"/>
      <c r="D143" s="312"/>
      <c r="E143" s="312"/>
    </row>
    <row r="144" spans="1:5" s="2" customFormat="1" ht="15" thickBot="1">
      <c r="A144" s="273" t="s">
        <v>262</v>
      </c>
      <c r="B144" s="315" t="s">
        <v>349</v>
      </c>
      <c r="C144" s="312"/>
      <c r="D144" s="312"/>
      <c r="E144" s="312"/>
    </row>
    <row r="145" spans="1:5" s="2" customFormat="1" ht="30.75" thickBot="1">
      <c r="A145" s="271" t="s">
        <v>21</v>
      </c>
      <c r="B145" s="278" t="s">
        <v>350</v>
      </c>
      <c r="C145" s="318">
        <f>+C126+C130+C135+C140</f>
        <v>0</v>
      </c>
      <c r="D145" s="318">
        <f>+D126+D130+D135+D140</f>
        <v>0</v>
      </c>
      <c r="E145" s="318">
        <f>+E126+E130+E135+E140</f>
        <v>0</v>
      </c>
    </row>
    <row r="146" spans="1:5" s="2" customFormat="1" ht="18.75" customHeight="1" thickBot="1">
      <c r="A146" s="319" t="s">
        <v>22</v>
      </c>
      <c r="B146" s="320" t="s">
        <v>351</v>
      </c>
      <c r="C146" s="318">
        <f>+C125+C145</f>
        <v>5096902</v>
      </c>
      <c r="D146" s="318">
        <f>+D125+D145</f>
        <v>0</v>
      </c>
      <c r="E146" s="318">
        <f>+E125+E145</f>
        <v>0</v>
      </c>
    </row>
    <row r="147" spans="1:5" s="2" customFormat="1" ht="18.75" customHeight="1" thickBot="1">
      <c r="A147" s="321"/>
      <c r="B147" s="322"/>
      <c r="C147" s="295"/>
      <c r="D147" s="295"/>
      <c r="E147" s="295"/>
    </row>
    <row r="148" spans="1:5" s="2" customFormat="1" ht="18.75" customHeight="1" thickBot="1">
      <c r="A148" s="323" t="s">
        <v>442</v>
      </c>
      <c r="B148" s="324"/>
      <c r="C148" s="325">
        <v>0</v>
      </c>
      <c r="D148" s="325"/>
      <c r="E148" s="325"/>
    </row>
    <row r="149" spans="1:5" s="2" customFormat="1" ht="18.75" customHeight="1" thickBot="1">
      <c r="A149" s="323" t="s">
        <v>187</v>
      </c>
      <c r="B149" s="324"/>
      <c r="C149" s="325">
        <v>0</v>
      </c>
      <c r="D149" s="325"/>
      <c r="E149" s="325"/>
    </row>
    <row r="150" ht="12.75">
      <c r="B150" s="237"/>
    </row>
    <row r="151" ht="12.75">
      <c r="B151" s="237"/>
    </row>
    <row r="152" ht="12.75">
      <c r="B152" s="237"/>
    </row>
    <row r="153" ht="12.75">
      <c r="B153" s="237"/>
    </row>
    <row r="154" ht="12.75">
      <c r="B154" s="237"/>
    </row>
    <row r="155" ht="12.75">
      <c r="B155" s="237"/>
    </row>
    <row r="156" ht="12.75">
      <c r="B156" s="237"/>
    </row>
    <row r="157" ht="12.75">
      <c r="B157" s="237"/>
    </row>
    <row r="158" ht="12.75">
      <c r="B158" s="237"/>
    </row>
    <row r="159" ht="12.75">
      <c r="B159" s="237"/>
    </row>
    <row r="160" ht="12.75">
      <c r="B160" s="237"/>
    </row>
    <row r="161" ht="12.75">
      <c r="B161" s="237"/>
    </row>
    <row r="162" ht="12.75">
      <c r="B162" s="237"/>
    </row>
    <row r="163" ht="12.75">
      <c r="B163" s="237"/>
    </row>
    <row r="164" ht="12.75">
      <c r="B164" s="237"/>
    </row>
    <row r="165" ht="12.75">
      <c r="B165" s="237"/>
    </row>
    <row r="166" ht="12.75">
      <c r="B166" s="237"/>
    </row>
    <row r="167" ht="12.75">
      <c r="B167" s="237"/>
    </row>
    <row r="168" ht="12.75">
      <c r="B168" s="237"/>
    </row>
    <row r="169" ht="12.75">
      <c r="B169" s="237"/>
    </row>
    <row r="170" ht="12.75">
      <c r="B170" s="237"/>
    </row>
    <row r="171" ht="12.75">
      <c r="B171" s="237"/>
    </row>
    <row r="172" ht="12.75">
      <c r="B172" s="237"/>
    </row>
    <row r="173" ht="12.75">
      <c r="B173" s="237"/>
    </row>
    <row r="174" ht="12.75">
      <c r="B174" s="237"/>
    </row>
    <row r="175" ht="12.75">
      <c r="B175" s="237"/>
    </row>
    <row r="176" ht="12.75">
      <c r="B176" s="237"/>
    </row>
    <row r="177" ht="12.75">
      <c r="B177" s="237"/>
    </row>
    <row r="178" ht="12.75">
      <c r="B178" s="237"/>
    </row>
    <row r="179" ht="12.75">
      <c r="B179" s="237"/>
    </row>
    <row r="180" ht="12.75">
      <c r="B180" s="237"/>
    </row>
    <row r="181" ht="12.75">
      <c r="B181" s="237"/>
    </row>
    <row r="182" ht="12.75">
      <c r="B182" s="237"/>
    </row>
    <row r="183" ht="12.75">
      <c r="B183" s="237"/>
    </row>
    <row r="184" ht="12.75">
      <c r="B184" s="237"/>
    </row>
    <row r="185" ht="12.75">
      <c r="B185" s="237"/>
    </row>
    <row r="186" ht="12.75">
      <c r="B186" s="237"/>
    </row>
    <row r="187" ht="12.75">
      <c r="B187" s="237"/>
    </row>
    <row r="188" ht="12.75">
      <c r="B188" s="237"/>
    </row>
    <row r="189" ht="12.75">
      <c r="B189" s="237"/>
    </row>
    <row r="190" ht="12.75">
      <c r="B190" s="237"/>
    </row>
    <row r="191" ht="12.75">
      <c r="B191" s="237"/>
    </row>
    <row r="192" ht="12.75">
      <c r="B192" s="237"/>
    </row>
    <row r="193" ht="12.75">
      <c r="B193" s="237"/>
    </row>
    <row r="194" ht="12.75">
      <c r="B194" s="237"/>
    </row>
    <row r="195" ht="12.75">
      <c r="B195" s="237"/>
    </row>
    <row r="196" ht="12.75">
      <c r="B196" s="237"/>
    </row>
    <row r="197" ht="12.75">
      <c r="B197" s="237"/>
    </row>
    <row r="198" ht="12.75">
      <c r="B198" s="237"/>
    </row>
    <row r="199" ht="12.75">
      <c r="B199" s="237"/>
    </row>
    <row r="200" ht="12.75">
      <c r="B200" s="237"/>
    </row>
    <row r="201" ht="12.75">
      <c r="B201" s="237"/>
    </row>
    <row r="202" ht="12.75">
      <c r="B202" s="237"/>
    </row>
    <row r="203" ht="12.75">
      <c r="B203" s="237"/>
    </row>
    <row r="204" ht="12.75">
      <c r="B204" s="237"/>
    </row>
    <row r="205" ht="12.75">
      <c r="B205" s="237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B1">
      <selection activeCell="C10" sqref="C10"/>
    </sheetView>
  </sheetViews>
  <sheetFormatPr defaultColWidth="9.00390625" defaultRowHeight="12.75"/>
  <cols>
    <col min="1" max="1" width="6.875" style="32" customWidth="1"/>
    <col min="2" max="2" width="49.625" style="6" customWidth="1"/>
    <col min="3" max="8" width="12.875" style="6" customWidth="1"/>
    <col min="9" max="9" width="13.875" style="6" customWidth="1"/>
    <col min="10" max="16384" width="9.375" style="6" customWidth="1"/>
  </cols>
  <sheetData>
    <row r="1" spans="1:9" s="65" customFormat="1" ht="18" customHeight="1">
      <c r="A1" s="524" t="s">
        <v>2</v>
      </c>
      <c r="B1" s="524"/>
      <c r="C1" s="524"/>
      <c r="D1" s="524"/>
      <c r="E1" s="524"/>
      <c r="F1" s="524"/>
      <c r="G1" s="524"/>
      <c r="H1" s="524"/>
      <c r="I1" s="524"/>
    </row>
    <row r="2" spans="1:9" s="65" customFormat="1" ht="18" customHeight="1" thickBot="1">
      <c r="A2" s="66"/>
      <c r="I2" s="177" t="s">
        <v>482</v>
      </c>
    </row>
    <row r="3" spans="1:9" s="178" customFormat="1" ht="18" customHeight="1">
      <c r="A3" s="532" t="s">
        <v>58</v>
      </c>
      <c r="B3" s="527" t="s">
        <v>75</v>
      </c>
      <c r="C3" s="532" t="s">
        <v>76</v>
      </c>
      <c r="D3" s="532" t="s">
        <v>500</v>
      </c>
      <c r="E3" s="529" t="s">
        <v>57</v>
      </c>
      <c r="F3" s="530"/>
      <c r="G3" s="530"/>
      <c r="H3" s="531"/>
      <c r="I3" s="527" t="s">
        <v>43</v>
      </c>
    </row>
    <row r="4" spans="1:9" s="181" customFormat="1" ht="18" customHeight="1" thickBot="1">
      <c r="A4" s="533"/>
      <c r="B4" s="528"/>
      <c r="C4" s="528"/>
      <c r="D4" s="533"/>
      <c r="E4" s="179">
        <v>2018</v>
      </c>
      <c r="F4" s="179">
        <v>2019</v>
      </c>
      <c r="G4" s="179">
        <v>2020</v>
      </c>
      <c r="H4" s="180">
        <v>2021</v>
      </c>
      <c r="I4" s="528"/>
    </row>
    <row r="5" spans="1:9" s="51" customFormat="1" ht="18" customHeight="1" thickBot="1">
      <c r="A5" s="182">
        <v>1</v>
      </c>
      <c r="B5" s="70">
        <v>2</v>
      </c>
      <c r="C5" s="183">
        <v>3</v>
      </c>
      <c r="D5" s="70">
        <v>4</v>
      </c>
      <c r="E5" s="182">
        <v>5</v>
      </c>
      <c r="F5" s="183">
        <v>6</v>
      </c>
      <c r="G5" s="183">
        <v>7</v>
      </c>
      <c r="H5" s="69">
        <v>8</v>
      </c>
      <c r="I5" s="184" t="s">
        <v>77</v>
      </c>
    </row>
    <row r="6" spans="1:10" s="65" customFormat="1" ht="18" customHeight="1" thickBot="1">
      <c r="A6" s="67" t="s">
        <v>13</v>
      </c>
      <c r="B6" s="76" t="s">
        <v>3</v>
      </c>
      <c r="C6" s="185"/>
      <c r="D6" s="186">
        <f>+D7+D8</f>
        <v>0</v>
      </c>
      <c r="E6" s="187">
        <f>+E7+E8</f>
        <v>0</v>
      </c>
      <c r="F6" s="188">
        <f>+F7+F8</f>
        <v>0</v>
      </c>
      <c r="G6" s="188">
        <f>+G7+G8</f>
        <v>0</v>
      </c>
      <c r="H6" s="189">
        <f>+H7+H8</f>
        <v>0</v>
      </c>
      <c r="I6" s="186">
        <f aca="true" t="shared" si="0" ref="I6:I17">SUM(D6:H6)</f>
        <v>0</v>
      </c>
      <c r="J6" s="236"/>
    </row>
    <row r="7" spans="1:9" s="65" customFormat="1" ht="18" customHeight="1">
      <c r="A7" s="190" t="s">
        <v>14</v>
      </c>
      <c r="B7" s="191" t="s">
        <v>59</v>
      </c>
      <c r="C7" s="141"/>
      <c r="D7" s="192"/>
      <c r="E7" s="193"/>
      <c r="F7" s="140"/>
      <c r="G7" s="140"/>
      <c r="H7" s="194"/>
      <c r="I7" s="195">
        <f t="shared" si="0"/>
        <v>0</v>
      </c>
    </row>
    <row r="8" spans="1:9" s="65" customFormat="1" ht="18" customHeight="1" thickBot="1">
      <c r="A8" s="190" t="s">
        <v>15</v>
      </c>
      <c r="B8" s="191" t="s">
        <v>59</v>
      </c>
      <c r="C8" s="141"/>
      <c r="D8" s="192"/>
      <c r="E8" s="193"/>
      <c r="F8" s="140"/>
      <c r="G8" s="140"/>
      <c r="H8" s="194"/>
      <c r="I8" s="195">
        <f t="shared" si="0"/>
        <v>0</v>
      </c>
    </row>
    <row r="9" spans="1:9" s="65" customFormat="1" ht="18" customHeight="1" thickBot="1">
      <c r="A9" s="67" t="s">
        <v>16</v>
      </c>
      <c r="B9" s="76" t="s">
        <v>4</v>
      </c>
      <c r="C9" s="185"/>
      <c r="D9" s="186">
        <f>+D10+D11</f>
        <v>0</v>
      </c>
      <c r="E9" s="187">
        <f>+E10+E11</f>
        <v>0</v>
      </c>
      <c r="F9" s="188">
        <f>+F10+F11</f>
        <v>0</v>
      </c>
      <c r="G9" s="188">
        <f>+G10+G11</f>
        <v>0</v>
      </c>
      <c r="H9" s="189">
        <f>+H10+H11</f>
        <v>0</v>
      </c>
      <c r="I9" s="186">
        <f t="shared" si="0"/>
        <v>0</v>
      </c>
    </row>
    <row r="10" spans="1:9" s="65" customFormat="1" ht="18" customHeight="1">
      <c r="A10" s="190" t="s">
        <v>17</v>
      </c>
      <c r="B10" s="191" t="s">
        <v>59</v>
      </c>
      <c r="C10" s="141"/>
      <c r="D10" s="192"/>
      <c r="E10" s="193"/>
      <c r="F10" s="140"/>
      <c r="G10" s="140"/>
      <c r="H10" s="194"/>
      <c r="I10" s="195">
        <f t="shared" si="0"/>
        <v>0</v>
      </c>
    </row>
    <row r="11" spans="1:9" s="65" customFormat="1" ht="18" customHeight="1" thickBot="1">
      <c r="A11" s="190" t="s">
        <v>18</v>
      </c>
      <c r="B11" s="191" t="s">
        <v>59</v>
      </c>
      <c r="C11" s="141"/>
      <c r="D11" s="192"/>
      <c r="E11" s="193"/>
      <c r="F11" s="140"/>
      <c r="G11" s="140"/>
      <c r="H11" s="194"/>
      <c r="I11" s="195">
        <f t="shared" si="0"/>
        <v>0</v>
      </c>
    </row>
    <row r="12" spans="1:9" s="65" customFormat="1" ht="18" customHeight="1" thickBot="1">
      <c r="A12" s="67" t="s">
        <v>19</v>
      </c>
      <c r="B12" s="76" t="s">
        <v>188</v>
      </c>
      <c r="C12" s="185"/>
      <c r="D12" s="186">
        <f>+D13</f>
        <v>0</v>
      </c>
      <c r="E12" s="187">
        <f>+E13</f>
        <v>0</v>
      </c>
      <c r="F12" s="188">
        <f>+F13</f>
        <v>0</v>
      </c>
      <c r="G12" s="188">
        <f>+G13</f>
        <v>0</v>
      </c>
      <c r="H12" s="189">
        <f>+H13</f>
        <v>0</v>
      </c>
      <c r="I12" s="186">
        <f t="shared" si="0"/>
        <v>0</v>
      </c>
    </row>
    <row r="13" spans="1:9" s="65" customFormat="1" ht="18" customHeight="1" thickBot="1">
      <c r="A13" s="190" t="s">
        <v>20</v>
      </c>
      <c r="B13" s="191" t="s">
        <v>59</v>
      </c>
      <c r="C13" s="141"/>
      <c r="D13" s="192"/>
      <c r="E13" s="193"/>
      <c r="F13" s="140"/>
      <c r="G13" s="140"/>
      <c r="H13" s="194"/>
      <c r="I13" s="195">
        <f t="shared" si="0"/>
        <v>0</v>
      </c>
    </row>
    <row r="14" spans="1:9" s="65" customFormat="1" ht="18" customHeight="1" thickBot="1">
      <c r="A14" s="67" t="s">
        <v>21</v>
      </c>
      <c r="B14" s="76" t="s">
        <v>189</v>
      </c>
      <c r="C14" s="185"/>
      <c r="D14" s="186">
        <f>+D15</f>
        <v>0</v>
      </c>
      <c r="E14" s="187">
        <f>+E15</f>
        <v>0</v>
      </c>
      <c r="F14" s="188">
        <f>+F15</f>
        <v>0</v>
      </c>
      <c r="G14" s="188">
        <f>+G15</f>
        <v>0</v>
      </c>
      <c r="H14" s="189">
        <f>+H15</f>
        <v>0</v>
      </c>
      <c r="I14" s="186">
        <f t="shared" si="0"/>
        <v>0</v>
      </c>
    </row>
    <row r="15" spans="1:9" s="65" customFormat="1" ht="18" customHeight="1" thickBot="1">
      <c r="A15" s="196" t="s">
        <v>22</v>
      </c>
      <c r="B15" s="197" t="s">
        <v>59</v>
      </c>
      <c r="C15" s="145"/>
      <c r="D15" s="198"/>
      <c r="E15" s="199"/>
      <c r="F15" s="144"/>
      <c r="G15" s="144"/>
      <c r="H15" s="200"/>
      <c r="I15" s="201">
        <f t="shared" si="0"/>
        <v>0</v>
      </c>
    </row>
    <row r="16" spans="1:9" s="65" customFormat="1" ht="18" customHeight="1" thickBot="1">
      <c r="A16" s="67" t="s">
        <v>23</v>
      </c>
      <c r="B16" s="76" t="s">
        <v>190</v>
      </c>
      <c r="C16" s="185"/>
      <c r="D16" s="186">
        <f>+D17</f>
        <v>0</v>
      </c>
      <c r="E16" s="187">
        <f>+E17</f>
        <v>0</v>
      </c>
      <c r="F16" s="188">
        <f>+F17</f>
        <v>0</v>
      </c>
      <c r="G16" s="188">
        <f>+G17</f>
        <v>0</v>
      </c>
      <c r="H16" s="189">
        <f>+H17</f>
        <v>0</v>
      </c>
      <c r="I16" s="186">
        <f t="shared" si="0"/>
        <v>0</v>
      </c>
    </row>
    <row r="17" spans="1:9" s="65" customFormat="1" ht="18" customHeight="1" thickBot="1">
      <c r="A17" s="202" t="s">
        <v>24</v>
      </c>
      <c r="B17" s="203" t="s">
        <v>59</v>
      </c>
      <c r="C17" s="204"/>
      <c r="D17" s="205"/>
      <c r="E17" s="206"/>
      <c r="F17" s="207"/>
      <c r="G17" s="207"/>
      <c r="H17" s="208"/>
      <c r="I17" s="209">
        <f t="shared" si="0"/>
        <v>0</v>
      </c>
    </row>
    <row r="18" spans="1:9" s="65" customFormat="1" ht="18" customHeight="1" thickBot="1">
      <c r="A18" s="525" t="s">
        <v>131</v>
      </c>
      <c r="B18" s="526"/>
      <c r="C18" s="210"/>
      <c r="D18" s="186">
        <f aca="true" t="shared" si="1" ref="D18:I18">+D6+D9+D12+D14+D16</f>
        <v>0</v>
      </c>
      <c r="E18" s="187">
        <f t="shared" si="1"/>
        <v>0</v>
      </c>
      <c r="F18" s="188">
        <f t="shared" si="1"/>
        <v>0</v>
      </c>
      <c r="G18" s="188">
        <f t="shared" si="1"/>
        <v>0</v>
      </c>
      <c r="H18" s="189">
        <f t="shared" si="1"/>
        <v>0</v>
      </c>
      <c r="I18" s="186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tájékoztató tábla a /2017.(II.)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D19" sqref="D19"/>
    </sheetView>
  </sheetViews>
  <sheetFormatPr defaultColWidth="9.00390625" defaultRowHeight="12.75"/>
  <cols>
    <col min="1" max="1" width="5.875" style="9" customWidth="1"/>
    <col min="2" max="2" width="54.875" style="2" customWidth="1"/>
    <col min="3" max="3" width="17.625" style="2" customWidth="1"/>
    <col min="4" max="4" width="18.875" style="2" customWidth="1"/>
    <col min="5" max="16384" width="9.375" style="2" customWidth="1"/>
  </cols>
  <sheetData>
    <row r="1" spans="1:4" s="175" customFormat="1" ht="46.5" customHeight="1">
      <c r="A1" s="211"/>
      <c r="B1" s="535" t="s">
        <v>5</v>
      </c>
      <c r="C1" s="535"/>
      <c r="D1" s="535"/>
    </row>
    <row r="2" spans="1:4" s="213" customFormat="1" ht="18" customHeight="1" thickBot="1">
      <c r="A2" s="212"/>
      <c r="B2" s="40"/>
      <c r="D2" s="214" t="s">
        <v>482</v>
      </c>
    </row>
    <row r="3" spans="1:4" s="7" customFormat="1" ht="63.75" thickBot="1">
      <c r="A3" s="215" t="s">
        <v>11</v>
      </c>
      <c r="B3" s="45" t="s">
        <v>12</v>
      </c>
      <c r="C3" s="45" t="s">
        <v>60</v>
      </c>
      <c r="D3" s="46" t="s">
        <v>61</v>
      </c>
    </row>
    <row r="4" spans="1:4" s="7" customFormat="1" ht="18" customHeight="1" thickBot="1">
      <c r="A4" s="215">
        <v>1</v>
      </c>
      <c r="B4" s="45">
        <v>2</v>
      </c>
      <c r="C4" s="45">
        <v>3</v>
      </c>
      <c r="D4" s="46">
        <v>4</v>
      </c>
    </row>
    <row r="5" spans="1:4" s="175" customFormat="1" ht="18" customHeight="1">
      <c r="A5" s="216" t="s">
        <v>13</v>
      </c>
      <c r="B5" s="217" t="s">
        <v>149</v>
      </c>
      <c r="C5" s="218"/>
      <c r="D5" s="71"/>
    </row>
    <row r="6" spans="1:4" s="175" customFormat="1" ht="18" customHeight="1">
      <c r="A6" s="219" t="s">
        <v>14</v>
      </c>
      <c r="B6" s="220" t="s">
        <v>150</v>
      </c>
      <c r="C6" s="221"/>
      <c r="D6" s="73"/>
    </row>
    <row r="7" spans="1:4" s="175" customFormat="1" ht="18" customHeight="1">
      <c r="A7" s="219" t="s">
        <v>15</v>
      </c>
      <c r="B7" s="220" t="s">
        <v>111</v>
      </c>
      <c r="C7" s="221"/>
      <c r="D7" s="73"/>
    </row>
    <row r="8" spans="1:4" s="175" customFormat="1" ht="18" customHeight="1">
      <c r="A8" s="219" t="s">
        <v>16</v>
      </c>
      <c r="B8" s="220" t="s">
        <v>112</v>
      </c>
      <c r="C8" s="221"/>
      <c r="D8" s="73"/>
    </row>
    <row r="9" spans="1:4" s="175" customFormat="1" ht="18" customHeight="1">
      <c r="A9" s="219" t="s">
        <v>17</v>
      </c>
      <c r="B9" s="220" t="s">
        <v>142</v>
      </c>
      <c r="C9" s="221"/>
      <c r="D9" s="73"/>
    </row>
    <row r="10" spans="1:4" s="175" customFormat="1" ht="18" customHeight="1">
      <c r="A10" s="219" t="s">
        <v>18</v>
      </c>
      <c r="B10" s="220" t="s">
        <v>143</v>
      </c>
      <c r="C10" s="221"/>
      <c r="D10" s="73"/>
    </row>
    <row r="11" spans="1:4" s="175" customFormat="1" ht="18" customHeight="1">
      <c r="A11" s="219" t="s">
        <v>19</v>
      </c>
      <c r="B11" s="222" t="s">
        <v>144</v>
      </c>
      <c r="C11" s="221"/>
      <c r="D11" s="73"/>
    </row>
    <row r="12" spans="1:4" s="175" customFormat="1" ht="18" customHeight="1">
      <c r="A12" s="219" t="s">
        <v>21</v>
      </c>
      <c r="B12" s="222" t="s">
        <v>145</v>
      </c>
      <c r="C12" s="221"/>
      <c r="D12" s="73"/>
    </row>
    <row r="13" spans="1:4" s="175" customFormat="1" ht="18" customHeight="1">
      <c r="A13" s="219" t="s">
        <v>22</v>
      </c>
      <c r="B13" s="222" t="s">
        <v>146</v>
      </c>
      <c r="C13" s="221"/>
      <c r="D13" s="73"/>
    </row>
    <row r="14" spans="1:4" s="175" customFormat="1" ht="18" customHeight="1">
      <c r="A14" s="219" t="s">
        <v>23</v>
      </c>
      <c r="B14" s="222" t="s">
        <v>147</v>
      </c>
      <c r="C14" s="221"/>
      <c r="D14" s="73"/>
    </row>
    <row r="15" spans="1:4" s="175" customFormat="1" ht="18" customHeight="1">
      <c r="A15" s="219" t="s">
        <v>24</v>
      </c>
      <c r="B15" s="222" t="s">
        <v>148</v>
      </c>
      <c r="C15" s="221"/>
      <c r="D15" s="73"/>
    </row>
    <row r="16" spans="1:4" s="175" customFormat="1" ht="18" customHeight="1">
      <c r="A16" s="219" t="s">
        <v>25</v>
      </c>
      <c r="B16" s="220" t="s">
        <v>113</v>
      </c>
      <c r="C16" s="221"/>
      <c r="D16" s="73"/>
    </row>
    <row r="17" spans="1:4" s="175" customFormat="1" ht="18" customHeight="1">
      <c r="A17" s="219" t="s">
        <v>26</v>
      </c>
      <c r="B17" s="220" t="s">
        <v>7</v>
      </c>
      <c r="C17" s="221"/>
      <c r="D17" s="73"/>
    </row>
    <row r="18" spans="1:4" s="175" customFormat="1" ht="18" customHeight="1">
      <c r="A18" s="219" t="s">
        <v>27</v>
      </c>
      <c r="B18" s="220" t="s">
        <v>6</v>
      </c>
      <c r="C18" s="221">
        <v>0</v>
      </c>
      <c r="D18" s="73">
        <v>0</v>
      </c>
    </row>
    <row r="19" spans="1:4" s="175" customFormat="1" ht="18" customHeight="1">
      <c r="A19" s="219" t="s">
        <v>28</v>
      </c>
      <c r="B19" s="220" t="s">
        <v>114</v>
      </c>
      <c r="C19" s="221">
        <v>0</v>
      </c>
      <c r="D19" s="73"/>
    </row>
    <row r="20" spans="1:4" s="175" customFormat="1" ht="18" customHeight="1">
      <c r="A20" s="219" t="s">
        <v>29</v>
      </c>
      <c r="B20" s="220" t="s">
        <v>115</v>
      </c>
      <c r="C20" s="221"/>
      <c r="D20" s="73"/>
    </row>
    <row r="21" spans="1:4" s="175" customFormat="1" ht="18" customHeight="1">
      <c r="A21" s="219" t="s">
        <v>30</v>
      </c>
      <c r="B21" s="223"/>
      <c r="C21" s="72"/>
      <c r="D21" s="73"/>
    </row>
    <row r="22" spans="1:4" s="175" customFormat="1" ht="18" customHeight="1">
      <c r="A22" s="219" t="s">
        <v>31</v>
      </c>
      <c r="B22" s="224"/>
      <c r="C22" s="72"/>
      <c r="D22" s="73"/>
    </row>
    <row r="23" spans="1:4" s="175" customFormat="1" ht="18" customHeight="1">
      <c r="A23" s="219" t="s">
        <v>32</v>
      </c>
      <c r="B23" s="224"/>
      <c r="C23" s="72"/>
      <c r="D23" s="73"/>
    </row>
    <row r="24" spans="1:4" s="175" customFormat="1" ht="18" customHeight="1">
      <c r="A24" s="219" t="s">
        <v>33</v>
      </c>
      <c r="B24" s="224"/>
      <c r="C24" s="72"/>
      <c r="D24" s="73"/>
    </row>
    <row r="25" spans="1:4" s="175" customFormat="1" ht="18" customHeight="1">
      <c r="A25" s="219" t="s">
        <v>34</v>
      </c>
      <c r="B25" s="224"/>
      <c r="C25" s="72"/>
      <c r="D25" s="73"/>
    </row>
    <row r="26" spans="1:4" s="175" customFormat="1" ht="18" customHeight="1">
      <c r="A26" s="219" t="s">
        <v>35</v>
      </c>
      <c r="B26" s="224"/>
      <c r="C26" s="72"/>
      <c r="D26" s="73"/>
    </row>
    <row r="27" spans="1:4" s="175" customFormat="1" ht="18" customHeight="1">
      <c r="A27" s="219" t="s">
        <v>36</v>
      </c>
      <c r="B27" s="224"/>
      <c r="C27" s="72"/>
      <c r="D27" s="73"/>
    </row>
    <row r="28" spans="1:4" s="175" customFormat="1" ht="18" customHeight="1">
      <c r="A28" s="219" t="s">
        <v>37</v>
      </c>
      <c r="B28" s="224"/>
      <c r="C28" s="72"/>
      <c r="D28" s="73"/>
    </row>
    <row r="29" spans="1:4" s="175" customFormat="1" ht="18" customHeight="1" thickBot="1">
      <c r="A29" s="225" t="s">
        <v>38</v>
      </c>
      <c r="B29" s="226"/>
      <c r="C29" s="227"/>
      <c r="D29" s="176"/>
    </row>
    <row r="30" spans="1:4" s="175" customFormat="1" ht="18" customHeight="1" thickBot="1">
      <c r="A30" s="228" t="s">
        <v>39</v>
      </c>
      <c r="B30" s="229" t="s">
        <v>44</v>
      </c>
      <c r="C30" s="230">
        <f>+C5+C6+C7+C8+C9+C16+C17+C18+C19+C20+C21+C22+C23+C24+C25+C26+C27+C28+C29</f>
        <v>0</v>
      </c>
      <c r="D30" s="231">
        <f>+D5+D6+D7+D8+D9+D16+D17+D18+D19+D20+D21+D22+D23+D24+D25+D26+D27+D28+D29</f>
        <v>0</v>
      </c>
    </row>
    <row r="31" spans="1:4" ht="8.25" customHeight="1">
      <c r="A31" s="8"/>
      <c r="B31" s="534"/>
      <c r="C31" s="534"/>
      <c r="D31" s="53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2. tájékoztató tábla a /2017.(II..)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0">
      <selection activeCell="I19" sqref="I19"/>
    </sheetView>
  </sheetViews>
  <sheetFormatPr defaultColWidth="9.00390625" defaultRowHeight="12.75"/>
  <cols>
    <col min="1" max="1" width="5.00390625" style="16" customWidth="1"/>
    <col min="2" max="2" width="23.125" style="17" customWidth="1"/>
    <col min="3" max="7" width="10.125" style="17" bestFit="1" customWidth="1"/>
    <col min="8" max="8" width="10.875" style="17" bestFit="1" customWidth="1"/>
    <col min="9" max="12" width="10.125" style="17" bestFit="1" customWidth="1"/>
    <col min="13" max="13" width="13.375" style="17" bestFit="1" customWidth="1"/>
    <col min="14" max="14" width="10.125" style="17" bestFit="1" customWidth="1"/>
    <col min="15" max="15" width="14.00390625" style="16" bestFit="1" customWidth="1"/>
    <col min="16" max="16384" width="9.375" style="17" customWidth="1"/>
  </cols>
  <sheetData>
    <row r="1" spans="1:15" s="232" customFormat="1" ht="36.75" customHeight="1">
      <c r="A1" s="539" t="s">
        <v>485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1:15" s="232" customFormat="1" ht="18" customHeight="1" thickBot="1">
      <c r="A2" s="44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 t="s">
        <v>482</v>
      </c>
    </row>
    <row r="3" spans="1:15" s="233" customFormat="1" ht="18" customHeight="1" thickBot="1">
      <c r="A3" s="449" t="s">
        <v>11</v>
      </c>
      <c r="B3" s="450" t="s">
        <v>51</v>
      </c>
      <c r="C3" s="450" t="s">
        <v>62</v>
      </c>
      <c r="D3" s="450" t="s">
        <v>63</v>
      </c>
      <c r="E3" s="450" t="s">
        <v>64</v>
      </c>
      <c r="F3" s="450" t="s">
        <v>65</v>
      </c>
      <c r="G3" s="450" t="s">
        <v>66</v>
      </c>
      <c r="H3" s="450" t="s">
        <v>67</v>
      </c>
      <c r="I3" s="450" t="s">
        <v>68</v>
      </c>
      <c r="J3" s="450" t="s">
        <v>69</v>
      </c>
      <c r="K3" s="450" t="s">
        <v>70</v>
      </c>
      <c r="L3" s="450" t="s">
        <v>71</v>
      </c>
      <c r="M3" s="450" t="s">
        <v>72</v>
      </c>
      <c r="N3" s="450" t="s">
        <v>73</v>
      </c>
      <c r="O3" s="451" t="s">
        <v>44</v>
      </c>
    </row>
    <row r="4" spans="1:15" s="234" customFormat="1" ht="18" customHeight="1" thickBot="1">
      <c r="A4" s="452" t="s">
        <v>13</v>
      </c>
      <c r="B4" s="536" t="s">
        <v>47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8"/>
    </row>
    <row r="5" spans="1:15" s="234" customFormat="1" ht="22.5">
      <c r="A5" s="453" t="s">
        <v>14</v>
      </c>
      <c r="B5" s="454" t="s">
        <v>353</v>
      </c>
      <c r="C5" s="455">
        <v>0</v>
      </c>
      <c r="D5" s="455">
        <v>0</v>
      </c>
      <c r="E5" s="455">
        <v>0</v>
      </c>
      <c r="F5" s="455">
        <v>0</v>
      </c>
      <c r="G5" s="455">
        <v>0</v>
      </c>
      <c r="H5" s="455">
        <v>0</v>
      </c>
      <c r="I5" s="455">
        <v>0</v>
      </c>
      <c r="J5" s="455">
        <v>0</v>
      </c>
      <c r="K5" s="455">
        <v>0</v>
      </c>
      <c r="L5" s="455">
        <v>0</v>
      </c>
      <c r="M5" s="455">
        <v>0</v>
      </c>
      <c r="N5" s="455">
        <v>0</v>
      </c>
      <c r="O5" s="456">
        <f aca="true" t="shared" si="0" ref="O5:O25">SUM(C5:N5)</f>
        <v>0</v>
      </c>
    </row>
    <row r="6" spans="1:15" s="235" customFormat="1" ht="22.5">
      <c r="A6" s="457" t="s">
        <v>15</v>
      </c>
      <c r="B6" s="458" t="s">
        <v>398</v>
      </c>
      <c r="C6" s="459">
        <v>0</v>
      </c>
      <c r="D6" s="459">
        <v>391000</v>
      </c>
      <c r="E6" s="459">
        <v>3000000</v>
      </c>
      <c r="F6" s="459">
        <v>0</v>
      </c>
      <c r="G6" s="459">
        <v>0</v>
      </c>
      <c r="H6" s="459">
        <v>0</v>
      </c>
      <c r="I6" s="459">
        <v>0</v>
      </c>
      <c r="J6" s="459">
        <v>391000</v>
      </c>
      <c r="K6" s="459">
        <v>0</v>
      </c>
      <c r="L6" s="459">
        <v>0</v>
      </c>
      <c r="M6" s="459">
        <v>0</v>
      </c>
      <c r="N6" s="459">
        <v>0</v>
      </c>
      <c r="O6" s="460">
        <f t="shared" si="0"/>
        <v>3782000</v>
      </c>
    </row>
    <row r="7" spans="1:15" s="235" customFormat="1" ht="22.5">
      <c r="A7" s="457" t="s">
        <v>16</v>
      </c>
      <c r="B7" s="461" t="s">
        <v>399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3">
        <f t="shared" si="0"/>
        <v>0</v>
      </c>
    </row>
    <row r="8" spans="1:15" s="235" customFormat="1" ht="18" customHeight="1">
      <c r="A8" s="457" t="s">
        <v>17</v>
      </c>
      <c r="B8" s="464" t="s">
        <v>156</v>
      </c>
      <c r="C8" s="459"/>
      <c r="D8" s="459"/>
      <c r="E8" s="459">
        <v>0</v>
      </c>
      <c r="F8" s="459"/>
      <c r="G8" s="459"/>
      <c r="H8" s="459"/>
      <c r="I8" s="459"/>
      <c r="J8" s="459"/>
      <c r="K8" s="459">
        <v>0</v>
      </c>
      <c r="L8" s="459"/>
      <c r="M8" s="459"/>
      <c r="N8" s="459"/>
      <c r="O8" s="460">
        <f t="shared" si="0"/>
        <v>0</v>
      </c>
    </row>
    <row r="9" spans="1:15" s="235" customFormat="1" ht="18" customHeight="1">
      <c r="A9" s="457" t="s">
        <v>18</v>
      </c>
      <c r="B9" s="464" t="s">
        <v>400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60">
        <f t="shared" si="0"/>
        <v>0</v>
      </c>
    </row>
    <row r="10" spans="1:15" s="235" customFormat="1" ht="18" customHeight="1">
      <c r="A10" s="457" t="s">
        <v>19</v>
      </c>
      <c r="B10" s="464" t="s">
        <v>8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60">
        <f t="shared" si="0"/>
        <v>0</v>
      </c>
    </row>
    <row r="11" spans="1:15" s="235" customFormat="1" ht="15.75">
      <c r="A11" s="457" t="s">
        <v>20</v>
      </c>
      <c r="B11" s="464" t="s">
        <v>407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60">
        <f>SUM(C11:N11)</f>
        <v>0</v>
      </c>
    </row>
    <row r="12" spans="1:15" s="235" customFormat="1" ht="22.5">
      <c r="A12" s="457" t="s">
        <v>21</v>
      </c>
      <c r="B12" s="458" t="s">
        <v>396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>
        <f>SUM(C12:N12)</f>
        <v>0</v>
      </c>
    </row>
    <row r="13" spans="1:15" s="235" customFormat="1" ht="18" customHeight="1" thickBot="1">
      <c r="A13" s="457" t="s">
        <v>22</v>
      </c>
      <c r="B13" s="464" t="s">
        <v>457</v>
      </c>
      <c r="C13" s="459"/>
      <c r="D13" s="459"/>
      <c r="E13" s="459"/>
      <c r="F13" s="459"/>
      <c r="G13" s="459">
        <v>2096902</v>
      </c>
      <c r="H13" s="459"/>
      <c r="I13" s="459"/>
      <c r="J13" s="459"/>
      <c r="K13" s="459"/>
      <c r="L13" s="459"/>
      <c r="M13" s="459"/>
      <c r="N13" s="459"/>
      <c r="O13" s="460">
        <f t="shared" si="0"/>
        <v>2096902</v>
      </c>
    </row>
    <row r="14" spans="1:15" s="234" customFormat="1" ht="18" customHeight="1" thickBot="1">
      <c r="A14" s="452" t="s">
        <v>23</v>
      </c>
      <c r="B14" s="465" t="s">
        <v>100</v>
      </c>
      <c r="C14" s="466">
        <f aca="true" t="shared" si="1" ref="C14:N14">SUM(C5:C13)</f>
        <v>0</v>
      </c>
      <c r="D14" s="466">
        <f t="shared" si="1"/>
        <v>391000</v>
      </c>
      <c r="E14" s="466">
        <f t="shared" si="1"/>
        <v>3000000</v>
      </c>
      <c r="F14" s="466">
        <f t="shared" si="1"/>
        <v>0</v>
      </c>
      <c r="G14" s="466">
        <f t="shared" si="1"/>
        <v>2096902</v>
      </c>
      <c r="H14" s="466">
        <f t="shared" si="1"/>
        <v>0</v>
      </c>
      <c r="I14" s="466">
        <f t="shared" si="1"/>
        <v>0</v>
      </c>
      <c r="J14" s="466">
        <f t="shared" si="1"/>
        <v>391000</v>
      </c>
      <c r="K14" s="466">
        <f t="shared" si="1"/>
        <v>0</v>
      </c>
      <c r="L14" s="466">
        <f t="shared" si="1"/>
        <v>0</v>
      </c>
      <c r="M14" s="466">
        <f t="shared" si="1"/>
        <v>0</v>
      </c>
      <c r="N14" s="466">
        <f t="shared" si="1"/>
        <v>0</v>
      </c>
      <c r="O14" s="467">
        <f>SUM(C14:N14)</f>
        <v>5878902</v>
      </c>
    </row>
    <row r="15" spans="1:15" s="234" customFormat="1" ht="18" customHeight="1" thickBot="1">
      <c r="A15" s="452" t="s">
        <v>24</v>
      </c>
      <c r="B15" s="536" t="s">
        <v>48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8"/>
    </row>
    <row r="16" spans="1:15" s="235" customFormat="1" ht="18" customHeight="1">
      <c r="A16" s="468" t="s">
        <v>25</v>
      </c>
      <c r="B16" s="469" t="s">
        <v>52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3">
        <f t="shared" si="0"/>
        <v>0</v>
      </c>
    </row>
    <row r="17" spans="1:15" s="235" customFormat="1" ht="33.75">
      <c r="A17" s="457" t="s">
        <v>26</v>
      </c>
      <c r="B17" s="458" t="s">
        <v>165</v>
      </c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60">
        <f t="shared" si="0"/>
        <v>0</v>
      </c>
    </row>
    <row r="18" spans="1:15" s="235" customFormat="1" ht="18" customHeight="1">
      <c r="A18" s="457" t="s">
        <v>27</v>
      </c>
      <c r="B18" s="464" t="s">
        <v>125</v>
      </c>
      <c r="C18" s="459">
        <v>48500</v>
      </c>
      <c r="D18" s="459">
        <v>48500</v>
      </c>
      <c r="E18" s="459">
        <v>1048500</v>
      </c>
      <c r="F18" s="459">
        <v>548500</v>
      </c>
      <c r="G18" s="459">
        <v>548500</v>
      </c>
      <c r="H18" s="459">
        <v>548500</v>
      </c>
      <c r="I18" s="459">
        <v>548500</v>
      </c>
      <c r="J18" s="459">
        <v>48500</v>
      </c>
      <c r="K18" s="459">
        <v>48500</v>
      </c>
      <c r="L18" s="459">
        <v>48500</v>
      </c>
      <c r="M18" s="459">
        <v>48500</v>
      </c>
      <c r="N18" s="459">
        <v>48500</v>
      </c>
      <c r="O18" s="460">
        <f t="shared" si="0"/>
        <v>3582000</v>
      </c>
    </row>
    <row r="19" spans="1:15" s="235" customFormat="1" ht="18" customHeight="1">
      <c r="A19" s="457" t="s">
        <v>28</v>
      </c>
      <c r="B19" s="464" t="s">
        <v>166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60">
        <f t="shared" si="0"/>
        <v>0</v>
      </c>
    </row>
    <row r="20" spans="1:15" s="235" customFormat="1" ht="18" customHeight="1">
      <c r="A20" s="457" t="s">
        <v>29</v>
      </c>
      <c r="B20" s="464" t="s">
        <v>408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60">
        <f t="shared" si="0"/>
        <v>0</v>
      </c>
    </row>
    <row r="21" spans="1:15" s="235" customFormat="1" ht="18" customHeight="1">
      <c r="A21" s="457" t="s">
        <v>30</v>
      </c>
      <c r="B21" s="464" t="s">
        <v>195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60">
        <f t="shared" si="0"/>
        <v>0</v>
      </c>
    </row>
    <row r="22" spans="1:15" s="235" customFormat="1" ht="18" customHeight="1">
      <c r="A22" s="457" t="s">
        <v>31</v>
      </c>
      <c r="B22" s="458" t="s">
        <v>169</v>
      </c>
      <c r="C22" s="459"/>
      <c r="D22" s="459"/>
      <c r="E22" s="459"/>
      <c r="F22" s="459"/>
      <c r="G22" s="459">
        <v>2096902</v>
      </c>
      <c r="H22" s="459"/>
      <c r="I22" s="459"/>
      <c r="J22" s="459"/>
      <c r="K22" s="459"/>
      <c r="L22" s="459"/>
      <c r="M22" s="459"/>
      <c r="N22" s="459"/>
      <c r="O22" s="460">
        <f t="shared" si="0"/>
        <v>2096902</v>
      </c>
    </row>
    <row r="23" spans="1:15" s="235" customFormat="1" ht="18" customHeight="1">
      <c r="A23" s="457" t="s">
        <v>32</v>
      </c>
      <c r="B23" s="464" t="s">
        <v>49</v>
      </c>
      <c r="C23" s="459">
        <v>200000</v>
      </c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60">
        <f t="shared" si="0"/>
        <v>200000</v>
      </c>
    </row>
    <row r="24" spans="1:15" s="235" customFormat="1" ht="18" customHeight="1" thickBot="1">
      <c r="A24" s="457" t="s">
        <v>33</v>
      </c>
      <c r="B24" s="464" t="s">
        <v>9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>
        <f t="shared" si="0"/>
        <v>0</v>
      </c>
    </row>
    <row r="25" spans="1:15" s="234" customFormat="1" ht="18" customHeight="1" thickBot="1">
      <c r="A25" s="470" t="s">
        <v>34</v>
      </c>
      <c r="B25" s="465" t="s">
        <v>101</v>
      </c>
      <c r="C25" s="466">
        <f aca="true" t="shared" si="2" ref="C25:N25">SUM(C16:C24)</f>
        <v>248500</v>
      </c>
      <c r="D25" s="466">
        <f t="shared" si="2"/>
        <v>48500</v>
      </c>
      <c r="E25" s="466">
        <f t="shared" si="2"/>
        <v>1048500</v>
      </c>
      <c r="F25" s="466">
        <f t="shared" si="2"/>
        <v>548500</v>
      </c>
      <c r="G25" s="466">
        <f t="shared" si="2"/>
        <v>2645402</v>
      </c>
      <c r="H25" s="466">
        <f t="shared" si="2"/>
        <v>548500</v>
      </c>
      <c r="I25" s="466">
        <f t="shared" si="2"/>
        <v>548500</v>
      </c>
      <c r="J25" s="466">
        <f t="shared" si="2"/>
        <v>48500</v>
      </c>
      <c r="K25" s="466">
        <f t="shared" si="2"/>
        <v>48500</v>
      </c>
      <c r="L25" s="466">
        <f t="shared" si="2"/>
        <v>48500</v>
      </c>
      <c r="M25" s="466">
        <f t="shared" si="2"/>
        <v>48500</v>
      </c>
      <c r="N25" s="466">
        <f t="shared" si="2"/>
        <v>48500</v>
      </c>
      <c r="O25" s="467">
        <f t="shared" si="0"/>
        <v>5878902</v>
      </c>
    </row>
    <row r="26" spans="1:15" s="232" customFormat="1" ht="18" customHeight="1" thickBot="1">
      <c r="A26" s="470" t="s">
        <v>35</v>
      </c>
      <c r="B26" s="471" t="s">
        <v>102</v>
      </c>
      <c r="C26" s="472">
        <f aca="true" t="shared" si="3" ref="C26:O26">C14-C25</f>
        <v>-248500</v>
      </c>
      <c r="D26" s="472">
        <f t="shared" si="3"/>
        <v>342500</v>
      </c>
      <c r="E26" s="472">
        <f t="shared" si="3"/>
        <v>1951500</v>
      </c>
      <c r="F26" s="472">
        <f t="shared" si="3"/>
        <v>-548500</v>
      </c>
      <c r="G26" s="472">
        <f t="shared" si="3"/>
        <v>-548500</v>
      </c>
      <c r="H26" s="472">
        <f t="shared" si="3"/>
        <v>-548500</v>
      </c>
      <c r="I26" s="472">
        <f t="shared" si="3"/>
        <v>-548500</v>
      </c>
      <c r="J26" s="472">
        <f t="shared" si="3"/>
        <v>342500</v>
      </c>
      <c r="K26" s="472">
        <f t="shared" si="3"/>
        <v>-48500</v>
      </c>
      <c r="L26" s="472">
        <f t="shared" si="3"/>
        <v>-48500</v>
      </c>
      <c r="M26" s="472">
        <f t="shared" si="3"/>
        <v>-48500</v>
      </c>
      <c r="N26" s="472">
        <f t="shared" si="3"/>
        <v>-48500</v>
      </c>
      <c r="O26" s="473">
        <f t="shared" si="3"/>
        <v>0</v>
      </c>
    </row>
    <row r="27" ht="15.75">
      <c r="A27" s="18"/>
    </row>
    <row r="28" spans="2:15" ht="15.75">
      <c r="B28" s="19"/>
      <c r="C28" s="20"/>
      <c r="D28" s="20"/>
      <c r="O28" s="17"/>
    </row>
    <row r="29" ht="15.75">
      <c r="O29" s="17"/>
    </row>
    <row r="30" ht="15.75">
      <c r="O30" s="17"/>
    </row>
    <row r="31" ht="15.75">
      <c r="O31" s="17"/>
    </row>
    <row r="32" ht="15.75">
      <c r="O32" s="17"/>
    </row>
    <row r="33" ht="15.75">
      <c r="O33" s="17"/>
    </row>
    <row r="34" ht="15.75">
      <c r="O34" s="17"/>
    </row>
    <row r="35" ht="15.75">
      <c r="O35" s="17"/>
    </row>
    <row r="36" ht="15.75">
      <c r="O36" s="17"/>
    </row>
    <row r="37" ht="15.75">
      <c r="O37" s="17"/>
    </row>
    <row r="38" ht="15.75">
      <c r="O38" s="17"/>
    </row>
    <row r="39" ht="15.75">
      <c r="O39" s="17"/>
    </row>
    <row r="40" ht="15.75">
      <c r="O40" s="17"/>
    </row>
    <row r="41" ht="15.75">
      <c r="O41" s="17"/>
    </row>
    <row r="42" ht="15.75">
      <c r="O42" s="17"/>
    </row>
    <row r="43" ht="15.75">
      <c r="O43" s="17"/>
    </row>
    <row r="44" ht="15.75">
      <c r="O44" s="17"/>
    </row>
    <row r="45" ht="15.75">
      <c r="O45" s="17"/>
    </row>
    <row r="46" ht="15.75">
      <c r="O46" s="17"/>
    </row>
    <row r="47" ht="15.75">
      <c r="O47" s="17"/>
    </row>
    <row r="48" ht="15.75">
      <c r="O48" s="17"/>
    </row>
    <row r="49" ht="15.75">
      <c r="O49" s="17"/>
    </row>
    <row r="50" ht="15.75">
      <c r="O50" s="17"/>
    </row>
    <row r="51" ht="15.75">
      <c r="O51" s="17"/>
    </row>
    <row r="52" ht="15.75">
      <c r="O52" s="17"/>
    </row>
    <row r="53" ht="15.75">
      <c r="O53" s="17"/>
    </row>
    <row r="54" ht="15.75">
      <c r="O54" s="17"/>
    </row>
    <row r="55" ht="15.75">
      <c r="O55" s="17"/>
    </row>
    <row r="56" ht="15.75">
      <c r="O56" s="17"/>
    </row>
    <row r="57" ht="15.75">
      <c r="O57" s="17"/>
    </row>
    <row r="58" ht="15.75">
      <c r="O58" s="17"/>
    </row>
    <row r="59" ht="15.75">
      <c r="O59" s="17"/>
    </row>
    <row r="60" ht="15.75">
      <c r="O60" s="17"/>
    </row>
    <row r="61" ht="15.75">
      <c r="O61" s="17"/>
    </row>
    <row r="62" ht="15.75">
      <c r="O62" s="17"/>
    </row>
    <row r="63" ht="15.75">
      <c r="O63" s="17"/>
    </row>
    <row r="64" ht="15.75">
      <c r="O64" s="17"/>
    </row>
    <row r="65" ht="15.75">
      <c r="O65" s="17"/>
    </row>
    <row r="66" ht="15.75">
      <c r="O66" s="17"/>
    </row>
    <row r="67" ht="15.75">
      <c r="O67" s="17"/>
    </row>
    <row r="68" ht="15.75">
      <c r="O68" s="17"/>
    </row>
    <row r="69" ht="15.75">
      <c r="O69" s="17"/>
    </row>
    <row r="70" ht="15.75">
      <c r="O70" s="17"/>
    </row>
    <row r="71" ht="15.75">
      <c r="O71" s="17"/>
    </row>
    <row r="72" ht="15.75">
      <c r="O72" s="17"/>
    </row>
    <row r="73" ht="15.75">
      <c r="O73" s="17"/>
    </row>
    <row r="74" ht="15.75">
      <c r="O74" s="17"/>
    </row>
    <row r="75" ht="15.75">
      <c r="O75" s="17"/>
    </row>
    <row r="76" ht="15.75">
      <c r="O76" s="17"/>
    </row>
    <row r="77" ht="15.75">
      <c r="O77" s="17"/>
    </row>
    <row r="78" ht="15.75">
      <c r="O78" s="17"/>
    </row>
    <row r="79" ht="15.75">
      <c r="O79" s="17"/>
    </row>
    <row r="80" ht="15.75">
      <c r="O80" s="17"/>
    </row>
    <row r="81" ht="15.75">
      <c r="O81" s="17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/2017.(II..)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36">
      <selection activeCell="C144" sqref="C14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3" customWidth="1"/>
    <col min="5" max="5" width="16.875" style="43" customWidth="1"/>
    <col min="6" max="16384" width="9.375" style="43" customWidth="1"/>
  </cols>
  <sheetData>
    <row r="1" spans="1:3" s="52" customFormat="1" ht="18" customHeight="1">
      <c r="A1" s="477" t="s">
        <v>10</v>
      </c>
      <c r="B1" s="477"/>
      <c r="C1" s="477"/>
    </row>
    <row r="2" spans="1:3" s="52" customFormat="1" ht="18" customHeight="1" thickBot="1">
      <c r="A2" s="478" t="s">
        <v>136</v>
      </c>
      <c r="B2" s="478"/>
      <c r="C2" s="53" t="s">
        <v>478</v>
      </c>
    </row>
    <row r="3" spans="1:5" s="52" customFormat="1" ht="18" customHeight="1" thickBot="1">
      <c r="A3" s="54" t="s">
        <v>58</v>
      </c>
      <c r="B3" s="55" t="s">
        <v>12</v>
      </c>
      <c r="C3" s="56" t="s">
        <v>413</v>
      </c>
      <c r="D3" s="56"/>
      <c r="E3" s="56"/>
    </row>
    <row r="4" spans="1:5" s="60" customFormat="1" ht="18" customHeight="1" thickBot="1">
      <c r="A4" s="57">
        <v>1</v>
      </c>
      <c r="B4" s="58">
        <v>2</v>
      </c>
      <c r="C4" s="59">
        <v>3</v>
      </c>
      <c r="D4" s="59">
        <v>4</v>
      </c>
      <c r="E4" s="59"/>
    </row>
    <row r="5" spans="1:5" s="60" customFormat="1" ht="18" customHeight="1" thickBot="1">
      <c r="A5" s="262" t="s">
        <v>13</v>
      </c>
      <c r="B5" s="263" t="s">
        <v>222</v>
      </c>
      <c r="C5" s="264">
        <f>SUM(C6:C9)</f>
        <v>0</v>
      </c>
      <c r="D5" s="264">
        <f>SUM(D6:D11)</f>
        <v>0</v>
      </c>
      <c r="E5" s="264">
        <f>SUM(E6:E11)</f>
        <v>0</v>
      </c>
    </row>
    <row r="6" spans="1:5" s="60" customFormat="1" ht="30">
      <c r="A6" s="273" t="s">
        <v>89</v>
      </c>
      <c r="B6" s="265" t="s">
        <v>423</v>
      </c>
      <c r="C6" s="266">
        <v>0</v>
      </c>
      <c r="D6" s="266"/>
      <c r="E6" s="266"/>
    </row>
    <row r="7" spans="1:5" s="60" customFormat="1" ht="30">
      <c r="A7" s="274" t="s">
        <v>90</v>
      </c>
      <c r="B7" s="267" t="s">
        <v>424</v>
      </c>
      <c r="C7" s="268">
        <v>0</v>
      </c>
      <c r="D7" s="268"/>
      <c r="E7" s="268"/>
    </row>
    <row r="8" spans="1:5" s="60" customFormat="1" ht="30">
      <c r="A8" s="274" t="s">
        <v>91</v>
      </c>
      <c r="B8" s="267" t="s">
        <v>425</v>
      </c>
      <c r="C8" s="268">
        <v>0</v>
      </c>
      <c r="D8" s="268"/>
      <c r="E8" s="268"/>
    </row>
    <row r="9" spans="1:5" s="60" customFormat="1" ht="18.75">
      <c r="A9" s="274" t="s">
        <v>417</v>
      </c>
      <c r="B9" s="267" t="s">
        <v>426</v>
      </c>
      <c r="C9" s="268">
        <v>0</v>
      </c>
      <c r="D9" s="268"/>
      <c r="E9" s="268"/>
    </row>
    <row r="10" spans="1:5" s="60" customFormat="1" ht="28.5">
      <c r="A10" s="274" t="s">
        <v>103</v>
      </c>
      <c r="B10" s="239" t="s">
        <v>428</v>
      </c>
      <c r="C10" s="269"/>
      <c r="D10" s="268"/>
      <c r="E10" s="268"/>
    </row>
    <row r="11" spans="1:5" s="60" customFormat="1" ht="19.5" thickBot="1">
      <c r="A11" s="275" t="s">
        <v>418</v>
      </c>
      <c r="B11" s="267" t="s">
        <v>427</v>
      </c>
      <c r="C11" s="270"/>
      <c r="D11" s="268"/>
      <c r="E11" s="268"/>
    </row>
    <row r="12" spans="1:5" s="60" customFormat="1" ht="18" customHeight="1" thickBot="1">
      <c r="A12" s="271" t="s">
        <v>14</v>
      </c>
      <c r="B12" s="272" t="s">
        <v>223</v>
      </c>
      <c r="C12" s="264">
        <f>SUM(C13:C18)</f>
        <v>3782000</v>
      </c>
      <c r="D12" s="264">
        <f>+D13+D14+D15+D16+D17</f>
        <v>0</v>
      </c>
      <c r="E12" s="264">
        <f>+E13+E14+E15+E16+E17</f>
        <v>0</v>
      </c>
    </row>
    <row r="13" spans="1:5" s="60" customFormat="1" ht="18" customHeight="1">
      <c r="A13" s="273" t="s">
        <v>95</v>
      </c>
      <c r="B13" s="265" t="s">
        <v>224</v>
      </c>
      <c r="C13" s="266"/>
      <c r="D13" s="266"/>
      <c r="E13" s="266"/>
    </row>
    <row r="14" spans="1:5" s="60" customFormat="1" ht="30">
      <c r="A14" s="274" t="s">
        <v>96</v>
      </c>
      <c r="B14" s="267" t="s">
        <v>225</v>
      </c>
      <c r="C14" s="268"/>
      <c r="D14" s="268"/>
      <c r="E14" s="268"/>
    </row>
    <row r="15" spans="1:5" s="60" customFormat="1" ht="30">
      <c r="A15" s="274" t="s">
        <v>97</v>
      </c>
      <c r="B15" s="267" t="s">
        <v>401</v>
      </c>
      <c r="C15" s="268"/>
      <c r="D15" s="268"/>
      <c r="E15" s="268"/>
    </row>
    <row r="16" spans="1:5" s="60" customFormat="1" ht="30">
      <c r="A16" s="274" t="s">
        <v>98</v>
      </c>
      <c r="B16" s="267" t="s">
        <v>402</v>
      </c>
      <c r="C16" s="268"/>
      <c r="D16" s="268"/>
      <c r="E16" s="268"/>
    </row>
    <row r="17" spans="1:5" s="60" customFormat="1" ht="25.5">
      <c r="A17" s="274" t="s">
        <v>99</v>
      </c>
      <c r="B17" s="238" t="s">
        <v>429</v>
      </c>
      <c r="C17" s="268">
        <v>3782000</v>
      </c>
      <c r="D17" s="268"/>
      <c r="E17" s="268"/>
    </row>
    <row r="18" spans="1:5" s="60" customFormat="1" ht="19.5" thickBot="1">
      <c r="A18" s="275" t="s">
        <v>108</v>
      </c>
      <c r="B18" s="276" t="s">
        <v>226</v>
      </c>
      <c r="C18" s="277"/>
      <c r="D18" s="277"/>
      <c r="E18" s="277"/>
    </row>
    <row r="19" spans="1:5" s="60" customFormat="1" ht="18" customHeight="1" thickBot="1">
      <c r="A19" s="271" t="s">
        <v>15</v>
      </c>
      <c r="B19" s="278" t="s">
        <v>227</v>
      </c>
      <c r="C19" s="264">
        <f>+C20+C21+C22+C23+C24</f>
        <v>0</v>
      </c>
      <c r="D19" s="264">
        <f>+D20+D21+D22+D23+D24</f>
        <v>0</v>
      </c>
      <c r="E19" s="264">
        <f>+E20+E21+E22+E23+E24</f>
        <v>0</v>
      </c>
    </row>
    <row r="20" spans="1:5" s="60" customFormat="1" ht="30">
      <c r="A20" s="273" t="s">
        <v>78</v>
      </c>
      <c r="B20" s="265" t="s">
        <v>421</v>
      </c>
      <c r="C20" s="266"/>
      <c r="D20" s="266"/>
      <c r="E20" s="266"/>
    </row>
    <row r="21" spans="1:5" s="60" customFormat="1" ht="30">
      <c r="A21" s="274" t="s">
        <v>79</v>
      </c>
      <c r="B21" s="267" t="s">
        <v>228</v>
      </c>
      <c r="C21" s="268"/>
      <c r="D21" s="268"/>
      <c r="E21" s="268"/>
    </row>
    <row r="22" spans="1:5" s="60" customFormat="1" ht="30">
      <c r="A22" s="274" t="s">
        <v>80</v>
      </c>
      <c r="B22" s="267" t="s">
        <v>403</v>
      </c>
      <c r="C22" s="268"/>
      <c r="D22" s="268"/>
      <c r="E22" s="268"/>
    </row>
    <row r="23" spans="1:5" s="60" customFormat="1" ht="30">
      <c r="A23" s="274" t="s">
        <v>81</v>
      </c>
      <c r="B23" s="267" t="s">
        <v>404</v>
      </c>
      <c r="C23" s="268"/>
      <c r="D23" s="268"/>
      <c r="E23" s="268"/>
    </row>
    <row r="24" spans="1:5" s="60" customFormat="1" ht="18.75">
      <c r="A24" s="274" t="s">
        <v>153</v>
      </c>
      <c r="B24" s="267" t="s">
        <v>229</v>
      </c>
      <c r="C24" s="268"/>
      <c r="D24" s="268"/>
      <c r="E24" s="268"/>
    </row>
    <row r="25" spans="1:5" s="60" customFormat="1" ht="18" customHeight="1" thickBot="1">
      <c r="A25" s="275" t="s">
        <v>154</v>
      </c>
      <c r="B25" s="276" t="s">
        <v>230</v>
      </c>
      <c r="C25" s="277"/>
      <c r="D25" s="277"/>
      <c r="E25" s="277"/>
    </row>
    <row r="26" spans="1:5" s="60" customFormat="1" ht="18" customHeight="1" thickBot="1">
      <c r="A26" s="271" t="s">
        <v>155</v>
      </c>
      <c r="B26" s="278" t="s">
        <v>231</v>
      </c>
      <c r="C26" s="264">
        <f>+C27+C30+C31+C32</f>
        <v>0</v>
      </c>
      <c r="D26" s="264">
        <f>+D27+D30+D31+D32</f>
        <v>0</v>
      </c>
      <c r="E26" s="264">
        <f>+E27+E30+E31+E32</f>
        <v>0</v>
      </c>
    </row>
    <row r="27" spans="1:5" s="60" customFormat="1" ht="18" customHeight="1">
      <c r="A27" s="273" t="s">
        <v>232</v>
      </c>
      <c r="B27" s="265" t="s">
        <v>238</v>
      </c>
      <c r="C27" s="279">
        <f>+C28+C29</f>
        <v>0</v>
      </c>
      <c r="D27" s="279"/>
      <c r="E27" s="279"/>
    </row>
    <row r="28" spans="1:5" s="60" customFormat="1" ht="18" customHeight="1">
      <c r="A28" s="274" t="s">
        <v>233</v>
      </c>
      <c r="B28" s="326" t="s">
        <v>433</v>
      </c>
      <c r="C28" s="327">
        <v>0</v>
      </c>
      <c r="D28" s="268"/>
      <c r="E28" s="268"/>
    </row>
    <row r="29" spans="1:5" s="60" customFormat="1" ht="18" customHeight="1">
      <c r="A29" s="274" t="s">
        <v>234</v>
      </c>
      <c r="B29" s="326" t="s">
        <v>434</v>
      </c>
      <c r="C29" s="327">
        <v>0</v>
      </c>
      <c r="D29" s="268"/>
      <c r="E29" s="268"/>
    </row>
    <row r="30" spans="1:5" s="60" customFormat="1" ht="18" customHeight="1">
      <c r="A30" s="274" t="s">
        <v>235</v>
      </c>
      <c r="B30" s="267" t="s">
        <v>435</v>
      </c>
      <c r="C30" s="268">
        <v>0</v>
      </c>
      <c r="D30" s="268"/>
      <c r="E30" s="268"/>
    </row>
    <row r="31" spans="1:5" s="60" customFormat="1" ht="18.75">
      <c r="A31" s="274" t="s">
        <v>236</v>
      </c>
      <c r="B31" s="267" t="s">
        <v>239</v>
      </c>
      <c r="C31" s="268">
        <v>0</v>
      </c>
      <c r="D31" s="268"/>
      <c r="E31" s="268"/>
    </row>
    <row r="32" spans="1:5" s="60" customFormat="1" ht="18" customHeight="1" thickBot="1">
      <c r="A32" s="275" t="s">
        <v>237</v>
      </c>
      <c r="B32" s="276" t="s">
        <v>240</v>
      </c>
      <c r="C32" s="277">
        <v>0</v>
      </c>
      <c r="D32" s="277"/>
      <c r="E32" s="277"/>
    </row>
    <row r="33" spans="1:5" s="60" customFormat="1" ht="18" customHeight="1" thickBot="1">
      <c r="A33" s="271" t="s">
        <v>17</v>
      </c>
      <c r="B33" s="278" t="s">
        <v>241</v>
      </c>
      <c r="C33" s="264">
        <f>SUM(C34:C43)</f>
        <v>0</v>
      </c>
      <c r="D33" s="264">
        <f>SUM(D34:D43)</f>
        <v>0</v>
      </c>
      <c r="E33" s="264"/>
    </row>
    <row r="34" spans="1:5" s="60" customFormat="1" ht="18" customHeight="1">
      <c r="A34" s="273" t="s">
        <v>82</v>
      </c>
      <c r="B34" s="265" t="s">
        <v>244</v>
      </c>
      <c r="C34" s="266"/>
      <c r="D34" s="266"/>
      <c r="E34" s="266"/>
    </row>
    <row r="35" spans="1:5" s="60" customFormat="1" ht="18" customHeight="1">
      <c r="A35" s="274" t="s">
        <v>83</v>
      </c>
      <c r="B35" s="267" t="s">
        <v>436</v>
      </c>
      <c r="C35" s="268">
        <v>0</v>
      </c>
      <c r="D35" s="268"/>
      <c r="E35" s="268"/>
    </row>
    <row r="36" spans="1:5" s="60" customFormat="1" ht="18" customHeight="1">
      <c r="A36" s="274" t="s">
        <v>84</v>
      </c>
      <c r="B36" s="267" t="s">
        <v>437</v>
      </c>
      <c r="C36" s="268">
        <v>0</v>
      </c>
      <c r="D36" s="268"/>
      <c r="E36" s="268"/>
    </row>
    <row r="37" spans="1:5" s="60" customFormat="1" ht="18" customHeight="1">
      <c r="A37" s="274" t="s">
        <v>157</v>
      </c>
      <c r="B37" s="267" t="s">
        <v>438</v>
      </c>
      <c r="C37" s="268">
        <v>0</v>
      </c>
      <c r="D37" s="268"/>
      <c r="E37" s="268"/>
    </row>
    <row r="38" spans="1:5" s="60" customFormat="1" ht="18" customHeight="1">
      <c r="A38" s="274" t="s">
        <v>158</v>
      </c>
      <c r="B38" s="267" t="s">
        <v>439</v>
      </c>
      <c r="C38" s="268">
        <v>0</v>
      </c>
      <c r="D38" s="268"/>
      <c r="E38" s="268"/>
    </row>
    <row r="39" spans="1:5" s="60" customFormat="1" ht="18" customHeight="1">
      <c r="A39" s="274" t="s">
        <v>159</v>
      </c>
      <c r="B39" s="267" t="s">
        <v>440</v>
      </c>
      <c r="C39" s="268">
        <v>0</v>
      </c>
      <c r="D39" s="268"/>
      <c r="E39" s="268"/>
    </row>
    <row r="40" spans="1:5" s="60" customFormat="1" ht="18" customHeight="1">
      <c r="A40" s="274" t="s">
        <v>160</v>
      </c>
      <c r="B40" s="267" t="s">
        <v>245</v>
      </c>
      <c r="C40" s="268">
        <v>0</v>
      </c>
      <c r="D40" s="268"/>
      <c r="E40" s="268"/>
    </row>
    <row r="41" spans="1:5" s="60" customFormat="1" ht="18" customHeight="1">
      <c r="A41" s="274" t="s">
        <v>161</v>
      </c>
      <c r="B41" s="267" t="s">
        <v>246</v>
      </c>
      <c r="C41" s="268"/>
      <c r="D41" s="268"/>
      <c r="E41" s="268"/>
    </row>
    <row r="42" spans="1:5" s="60" customFormat="1" ht="18" customHeight="1">
      <c r="A42" s="274" t="s">
        <v>242</v>
      </c>
      <c r="B42" s="267" t="s">
        <v>247</v>
      </c>
      <c r="C42" s="268"/>
      <c r="D42" s="268"/>
      <c r="E42" s="268"/>
    </row>
    <row r="43" spans="1:5" s="60" customFormat="1" ht="18" customHeight="1" thickBot="1">
      <c r="A43" s="275" t="s">
        <v>243</v>
      </c>
      <c r="B43" s="276" t="s">
        <v>441</v>
      </c>
      <c r="C43" s="277">
        <v>0</v>
      </c>
      <c r="D43" s="277">
        <v>0</v>
      </c>
      <c r="E43" s="277"/>
    </row>
    <row r="44" spans="1:5" s="60" customFormat="1" ht="18" customHeight="1" thickBot="1">
      <c r="A44" s="271" t="s">
        <v>18</v>
      </c>
      <c r="B44" s="278" t="s">
        <v>248</v>
      </c>
      <c r="C44" s="264">
        <f>SUM(C45:C49)</f>
        <v>0</v>
      </c>
      <c r="D44" s="264">
        <f>SUM(D45:D49)</f>
        <v>0</v>
      </c>
      <c r="E44" s="264">
        <f>SUM(E45:E49)</f>
        <v>0</v>
      </c>
    </row>
    <row r="45" spans="1:5" s="60" customFormat="1" ht="18" customHeight="1">
      <c r="A45" s="273" t="s">
        <v>85</v>
      </c>
      <c r="B45" s="265" t="s">
        <v>252</v>
      </c>
      <c r="C45" s="266"/>
      <c r="D45" s="266"/>
      <c r="E45" s="266"/>
    </row>
    <row r="46" spans="1:5" s="60" customFormat="1" ht="18" customHeight="1">
      <c r="A46" s="274" t="s">
        <v>86</v>
      </c>
      <c r="B46" s="267" t="s">
        <v>253</v>
      </c>
      <c r="C46" s="268"/>
      <c r="D46" s="268"/>
      <c r="E46" s="268"/>
    </row>
    <row r="47" spans="1:5" s="60" customFormat="1" ht="18" customHeight="1">
      <c r="A47" s="274" t="s">
        <v>249</v>
      </c>
      <c r="B47" s="267" t="s">
        <v>254</v>
      </c>
      <c r="C47" s="268"/>
      <c r="D47" s="268"/>
      <c r="E47" s="268"/>
    </row>
    <row r="48" spans="1:5" s="60" customFormat="1" ht="18" customHeight="1">
      <c r="A48" s="274" t="s">
        <v>250</v>
      </c>
      <c r="B48" s="267" t="s">
        <v>255</v>
      </c>
      <c r="C48" s="268"/>
      <c r="D48" s="268"/>
      <c r="E48" s="268"/>
    </row>
    <row r="49" spans="1:5" s="60" customFormat="1" ht="18" customHeight="1" thickBot="1">
      <c r="A49" s="275" t="s">
        <v>251</v>
      </c>
      <c r="B49" s="276" t="s">
        <v>256</v>
      </c>
      <c r="C49" s="277"/>
      <c r="D49" s="277"/>
      <c r="E49" s="277"/>
    </row>
    <row r="50" spans="1:5" s="60" customFormat="1" ht="30.75" thickBot="1">
      <c r="A50" s="271" t="s">
        <v>162</v>
      </c>
      <c r="B50" s="278" t="s">
        <v>430</v>
      </c>
      <c r="C50" s="264">
        <f>SUM(C51:C53)</f>
        <v>0</v>
      </c>
      <c r="D50" s="264">
        <f>SUM(D51:D53)</f>
        <v>0</v>
      </c>
      <c r="E50" s="264">
        <f>SUM(E51:E53)</f>
        <v>0</v>
      </c>
    </row>
    <row r="51" spans="1:5" s="60" customFormat="1" ht="30">
      <c r="A51" s="273" t="s">
        <v>87</v>
      </c>
      <c r="B51" s="265" t="s">
        <v>409</v>
      </c>
      <c r="C51" s="266"/>
      <c r="D51" s="266"/>
      <c r="E51" s="266"/>
    </row>
    <row r="52" spans="1:5" s="60" customFormat="1" ht="30">
      <c r="A52" s="274" t="s">
        <v>88</v>
      </c>
      <c r="B52" s="267" t="s">
        <v>410</v>
      </c>
      <c r="C52" s="268"/>
      <c r="D52" s="268"/>
      <c r="E52" s="268"/>
    </row>
    <row r="53" spans="1:5" s="60" customFormat="1" ht="18.75">
      <c r="A53" s="274" t="s">
        <v>259</v>
      </c>
      <c r="B53" s="267" t="s">
        <v>257</v>
      </c>
      <c r="C53" s="268"/>
      <c r="D53" s="268"/>
      <c r="E53" s="268"/>
    </row>
    <row r="54" spans="1:5" s="60" customFormat="1" ht="19.5" thickBot="1">
      <c r="A54" s="275" t="s">
        <v>260</v>
      </c>
      <c r="B54" s="276" t="s">
        <v>258</v>
      </c>
      <c r="C54" s="277"/>
      <c r="D54" s="277"/>
      <c r="E54" s="277"/>
    </row>
    <row r="55" spans="1:5" s="60" customFormat="1" ht="18" customHeight="1" thickBot="1">
      <c r="A55" s="271" t="s">
        <v>20</v>
      </c>
      <c r="B55" s="272" t="s">
        <v>261</v>
      </c>
      <c r="C55" s="264">
        <f>SUM(C56:C58)</f>
        <v>0</v>
      </c>
      <c r="D55" s="264">
        <f>SUM(D56:D58)</f>
        <v>0</v>
      </c>
      <c r="E55" s="264">
        <f>SUM(E56:E58)</f>
        <v>0</v>
      </c>
    </row>
    <row r="56" spans="1:5" s="60" customFormat="1" ht="30">
      <c r="A56" s="273" t="s">
        <v>163</v>
      </c>
      <c r="B56" s="265" t="s">
        <v>411</v>
      </c>
      <c r="C56" s="268"/>
      <c r="D56" s="268"/>
      <c r="E56" s="268"/>
    </row>
    <row r="57" spans="1:5" s="60" customFormat="1" ht="30">
      <c r="A57" s="274" t="s">
        <v>164</v>
      </c>
      <c r="B57" s="267" t="s">
        <v>412</v>
      </c>
      <c r="C57" s="268"/>
      <c r="D57" s="268"/>
      <c r="E57" s="268"/>
    </row>
    <row r="58" spans="1:5" s="60" customFormat="1" ht="18.75">
      <c r="A58" s="274" t="s">
        <v>196</v>
      </c>
      <c r="B58" s="267" t="s">
        <v>263</v>
      </c>
      <c r="C58" s="268"/>
      <c r="D58" s="268"/>
      <c r="E58" s="268"/>
    </row>
    <row r="59" spans="1:5" s="60" customFormat="1" ht="19.5" thickBot="1">
      <c r="A59" s="275" t="s">
        <v>262</v>
      </c>
      <c r="B59" s="276" t="s">
        <v>264</v>
      </c>
      <c r="C59" s="268"/>
      <c r="D59" s="268"/>
      <c r="E59" s="268"/>
    </row>
    <row r="60" spans="1:5" s="60" customFormat="1" ht="30.75" thickBot="1">
      <c r="A60" s="271" t="s">
        <v>21</v>
      </c>
      <c r="B60" s="278" t="s">
        <v>265</v>
      </c>
      <c r="C60" s="264">
        <f>+C5+C12+C19+C26+C33+C44+C50+C55</f>
        <v>3782000</v>
      </c>
      <c r="D60" s="264">
        <f>+D5+D12+D19+D26+D33+D44+D50+D55</f>
        <v>0</v>
      </c>
      <c r="E60" s="264">
        <f>+E5+E12+E19+E26+E33+E44+E50+E55</f>
        <v>0</v>
      </c>
    </row>
    <row r="61" spans="1:5" s="60" customFormat="1" ht="18" customHeight="1" thickBot="1">
      <c r="A61" s="280" t="s">
        <v>391</v>
      </c>
      <c r="B61" s="272" t="s">
        <v>266</v>
      </c>
      <c r="C61" s="264">
        <f>SUM(C62:C64)</f>
        <v>0</v>
      </c>
      <c r="D61" s="264">
        <f>SUM(D62:D64)</f>
        <v>0</v>
      </c>
      <c r="E61" s="264">
        <f>SUM(E62:E64)</f>
        <v>0</v>
      </c>
    </row>
    <row r="62" spans="1:5" s="60" customFormat="1" ht="18" customHeight="1">
      <c r="A62" s="273" t="s">
        <v>298</v>
      </c>
      <c r="B62" s="265" t="s">
        <v>267</v>
      </c>
      <c r="C62" s="268"/>
      <c r="D62" s="268"/>
      <c r="E62" s="268"/>
    </row>
    <row r="63" spans="1:5" s="60" customFormat="1" ht="30">
      <c r="A63" s="274" t="s">
        <v>307</v>
      </c>
      <c r="B63" s="267" t="s">
        <v>268</v>
      </c>
      <c r="C63" s="268"/>
      <c r="D63" s="268"/>
      <c r="E63" s="268"/>
    </row>
    <row r="64" spans="1:5" s="60" customFormat="1" ht="19.5" thickBot="1">
      <c r="A64" s="275" t="s">
        <v>308</v>
      </c>
      <c r="B64" s="281" t="s">
        <v>269</v>
      </c>
      <c r="C64" s="268"/>
      <c r="D64" s="268"/>
      <c r="E64" s="268"/>
    </row>
    <row r="65" spans="1:5" s="60" customFormat="1" ht="18" customHeight="1" thickBot="1">
      <c r="A65" s="280" t="s">
        <v>270</v>
      </c>
      <c r="B65" s="272" t="s">
        <v>271</v>
      </c>
      <c r="C65" s="264">
        <f>SUM(C66:C69)</f>
        <v>0</v>
      </c>
      <c r="D65" s="264">
        <f>SUM(D66:D69)</f>
        <v>0</v>
      </c>
      <c r="E65" s="264">
        <f>SUM(E66:E69)</f>
        <v>0</v>
      </c>
    </row>
    <row r="66" spans="1:5" s="60" customFormat="1" ht="30">
      <c r="A66" s="273" t="s">
        <v>133</v>
      </c>
      <c r="B66" s="265" t="s">
        <v>272</v>
      </c>
      <c r="C66" s="268"/>
      <c r="D66" s="268"/>
      <c r="E66" s="268"/>
    </row>
    <row r="67" spans="1:5" s="60" customFormat="1" ht="18.75">
      <c r="A67" s="274" t="s">
        <v>134</v>
      </c>
      <c r="B67" s="267" t="s">
        <v>273</v>
      </c>
      <c r="C67" s="268"/>
      <c r="D67" s="268"/>
      <c r="E67" s="268"/>
    </row>
    <row r="68" spans="1:5" s="60" customFormat="1" ht="30">
      <c r="A68" s="274" t="s">
        <v>299</v>
      </c>
      <c r="B68" s="267" t="s">
        <v>274</v>
      </c>
      <c r="C68" s="268"/>
      <c r="D68" s="268"/>
      <c r="E68" s="268"/>
    </row>
    <row r="69" spans="1:5" s="60" customFormat="1" ht="19.5" thickBot="1">
      <c r="A69" s="275" t="s">
        <v>300</v>
      </c>
      <c r="B69" s="276" t="s">
        <v>275</v>
      </c>
      <c r="C69" s="268"/>
      <c r="D69" s="268"/>
      <c r="E69" s="268"/>
    </row>
    <row r="70" spans="1:5" s="60" customFormat="1" ht="18" customHeight="1" thickBot="1">
      <c r="A70" s="280" t="s">
        <v>276</v>
      </c>
      <c r="B70" s="272" t="s">
        <v>277</v>
      </c>
      <c r="C70" s="264">
        <f>SUM(C71:C72)</f>
        <v>2096902</v>
      </c>
      <c r="D70" s="264">
        <f>SUM(D71:D72)</f>
        <v>0</v>
      </c>
      <c r="E70" s="264">
        <f>SUM(E71:E72)</f>
        <v>0</v>
      </c>
    </row>
    <row r="71" spans="1:5" s="60" customFormat="1" ht="18" customHeight="1">
      <c r="A71" s="273" t="s">
        <v>301</v>
      </c>
      <c r="B71" s="265" t="s">
        <v>278</v>
      </c>
      <c r="C71" s="268">
        <v>2096902</v>
      </c>
      <c r="D71" s="268"/>
      <c r="E71" s="268"/>
    </row>
    <row r="72" spans="1:5" s="60" customFormat="1" ht="18" customHeight="1" thickBot="1">
      <c r="A72" s="275" t="s">
        <v>302</v>
      </c>
      <c r="B72" s="276" t="s">
        <v>279</v>
      </c>
      <c r="C72" s="268"/>
      <c r="D72" s="268"/>
      <c r="E72" s="268"/>
    </row>
    <row r="73" spans="1:5" s="60" customFormat="1" ht="18" customHeight="1" thickBot="1">
      <c r="A73" s="280" t="s">
        <v>280</v>
      </c>
      <c r="B73" s="272" t="s">
        <v>281</v>
      </c>
      <c r="C73" s="264">
        <f>SUM(C74:C76)</f>
        <v>0</v>
      </c>
      <c r="D73" s="264">
        <f>SUM(D74:D76)</f>
        <v>0</v>
      </c>
      <c r="E73" s="264">
        <f>SUM(E74:E76)</f>
        <v>0</v>
      </c>
    </row>
    <row r="74" spans="1:5" s="60" customFormat="1" ht="18" customHeight="1">
      <c r="A74" s="273" t="s">
        <v>303</v>
      </c>
      <c r="B74" s="265" t="s">
        <v>481</v>
      </c>
      <c r="D74" s="268"/>
      <c r="E74" s="268"/>
    </row>
    <row r="75" spans="1:5" s="60" customFormat="1" ht="18" customHeight="1">
      <c r="A75" s="274" t="s">
        <v>304</v>
      </c>
      <c r="B75" s="267" t="s">
        <v>283</v>
      </c>
      <c r="C75" s="268"/>
      <c r="D75" s="268"/>
      <c r="E75" s="268"/>
    </row>
    <row r="76" spans="1:5" s="60" customFormat="1" ht="18" customHeight="1" thickBot="1">
      <c r="A76" s="275" t="s">
        <v>305</v>
      </c>
      <c r="B76" s="276" t="s">
        <v>284</v>
      </c>
      <c r="C76" s="268"/>
      <c r="D76" s="268"/>
      <c r="E76" s="268"/>
    </row>
    <row r="77" spans="1:5" s="60" customFormat="1" ht="18" customHeight="1" thickBot="1">
      <c r="A77" s="280" t="s">
        <v>285</v>
      </c>
      <c r="B77" s="272" t="s">
        <v>306</v>
      </c>
      <c r="C77" s="264">
        <f>SUM(C78:C81)</f>
        <v>0</v>
      </c>
      <c r="D77" s="264">
        <f>SUM(D78:D81)</f>
        <v>0</v>
      </c>
      <c r="E77" s="264">
        <f>SUM(E78:E81)</f>
        <v>0</v>
      </c>
    </row>
    <row r="78" spans="1:5" s="60" customFormat="1" ht="18" customHeight="1">
      <c r="A78" s="282" t="s">
        <v>286</v>
      </c>
      <c r="B78" s="265" t="s">
        <v>287</v>
      </c>
      <c r="C78" s="268"/>
      <c r="D78" s="268"/>
      <c r="E78" s="268"/>
    </row>
    <row r="79" spans="1:5" s="60" customFormat="1" ht="30">
      <c r="A79" s="283" t="s">
        <v>288</v>
      </c>
      <c r="B79" s="267" t="s">
        <v>289</v>
      </c>
      <c r="C79" s="268"/>
      <c r="D79" s="268"/>
      <c r="E79" s="268"/>
    </row>
    <row r="80" spans="1:5" s="60" customFormat="1" ht="20.25" customHeight="1">
      <c r="A80" s="283" t="s">
        <v>290</v>
      </c>
      <c r="B80" s="267" t="s">
        <v>291</v>
      </c>
      <c r="C80" s="268"/>
      <c r="D80" s="268"/>
      <c r="E80" s="268"/>
    </row>
    <row r="81" spans="1:5" s="60" customFormat="1" ht="18" customHeight="1" thickBot="1">
      <c r="A81" s="284" t="s">
        <v>292</v>
      </c>
      <c r="B81" s="276" t="s">
        <v>293</v>
      </c>
      <c r="C81" s="268"/>
      <c r="D81" s="268"/>
      <c r="E81" s="268"/>
    </row>
    <row r="82" spans="1:5" s="60" customFormat="1" ht="18" customHeight="1" thickBot="1">
      <c r="A82" s="280" t="s">
        <v>294</v>
      </c>
      <c r="B82" s="272" t="s">
        <v>295</v>
      </c>
      <c r="C82" s="285"/>
      <c r="D82" s="285"/>
      <c r="E82" s="285"/>
    </row>
    <row r="83" spans="1:5" s="60" customFormat="1" ht="31.5" thickBot="1">
      <c r="A83" s="280" t="s">
        <v>296</v>
      </c>
      <c r="B83" s="286" t="s">
        <v>297</v>
      </c>
      <c r="C83" s="264">
        <f>+C61+C65+C70+C73+C77+C82</f>
        <v>2096902</v>
      </c>
      <c r="D83" s="264">
        <f>+D61+D65+D70+D73+D77+D82</f>
        <v>0</v>
      </c>
      <c r="E83" s="264">
        <f>+E61+E65+E70+E73+E77+E82</f>
        <v>0</v>
      </c>
    </row>
    <row r="84" spans="1:5" s="60" customFormat="1" ht="18" customHeight="1" thickBot="1">
      <c r="A84" s="287" t="s">
        <v>309</v>
      </c>
      <c r="B84" s="288" t="s">
        <v>397</v>
      </c>
      <c r="C84" s="264">
        <f>+C60+C83</f>
        <v>5878902</v>
      </c>
      <c r="D84" s="264">
        <f>+D60+D83</f>
        <v>0</v>
      </c>
      <c r="E84" s="264">
        <f>+E60+E83</f>
        <v>0</v>
      </c>
    </row>
    <row r="85" spans="1:5" s="60" customFormat="1" ht="19.5" thickBot="1">
      <c r="A85" s="289"/>
      <c r="B85" s="290"/>
      <c r="C85" s="291"/>
      <c r="D85" s="291"/>
      <c r="E85" s="292"/>
    </row>
    <row r="86" spans="1:5" s="52" customFormat="1" ht="18" customHeight="1" thickBot="1">
      <c r="A86" s="296" t="s">
        <v>48</v>
      </c>
      <c r="B86" s="297"/>
      <c r="C86" s="297"/>
      <c r="D86" s="297"/>
      <c r="E86" s="298"/>
    </row>
    <row r="87" spans="1:5" s="61" customFormat="1" ht="18" customHeight="1" thickBot="1">
      <c r="A87" s="299" t="s">
        <v>13</v>
      </c>
      <c r="B87" s="300" t="s">
        <v>431</v>
      </c>
      <c r="C87" s="301">
        <f>SUM(C88:C92)</f>
        <v>3582000</v>
      </c>
      <c r="D87" s="301">
        <f>SUM(D88:D92)</f>
        <v>0</v>
      </c>
      <c r="E87" s="301">
        <f>SUM(E88:E92)</f>
        <v>0</v>
      </c>
    </row>
    <row r="88" spans="1:5" s="52" customFormat="1" ht="18" customHeight="1">
      <c r="A88" s="302" t="s">
        <v>89</v>
      </c>
      <c r="B88" s="303" t="s">
        <v>41</v>
      </c>
      <c r="C88" s="304">
        <v>0</v>
      </c>
      <c r="D88" s="304"/>
      <c r="E88" s="304"/>
    </row>
    <row r="89" spans="1:5" s="60" customFormat="1" ht="18" customHeight="1">
      <c r="A89" s="274" t="s">
        <v>90</v>
      </c>
      <c r="B89" s="305" t="s">
        <v>165</v>
      </c>
      <c r="C89" s="268">
        <v>0</v>
      </c>
      <c r="D89" s="268"/>
      <c r="E89" s="268"/>
    </row>
    <row r="90" spans="1:5" s="52" customFormat="1" ht="18" customHeight="1">
      <c r="A90" s="274" t="s">
        <v>91</v>
      </c>
      <c r="B90" s="305" t="s">
        <v>125</v>
      </c>
      <c r="C90" s="277">
        <v>3582000</v>
      </c>
      <c r="D90" s="277"/>
      <c r="E90" s="277"/>
    </row>
    <row r="91" spans="1:5" s="52" customFormat="1" ht="18" customHeight="1">
      <c r="A91" s="274" t="s">
        <v>92</v>
      </c>
      <c r="B91" s="306" t="s">
        <v>166</v>
      </c>
      <c r="C91" s="277">
        <v>0</v>
      </c>
      <c r="D91" s="277"/>
      <c r="E91" s="277"/>
    </row>
    <row r="92" spans="1:5" s="52" customFormat="1" ht="18" customHeight="1">
      <c r="A92" s="274" t="s">
        <v>103</v>
      </c>
      <c r="B92" s="307" t="s">
        <v>167</v>
      </c>
      <c r="C92" s="277">
        <v>0</v>
      </c>
      <c r="D92" s="277"/>
      <c r="E92" s="277"/>
    </row>
    <row r="93" spans="1:5" s="52" customFormat="1" ht="18" customHeight="1">
      <c r="A93" s="274" t="s">
        <v>93</v>
      </c>
      <c r="B93" s="328" t="s">
        <v>312</v>
      </c>
      <c r="C93" s="329"/>
      <c r="D93" s="329"/>
      <c r="E93" s="329"/>
    </row>
    <row r="94" spans="1:5" s="52" customFormat="1" ht="18" customHeight="1">
      <c r="A94" s="274" t="s">
        <v>94</v>
      </c>
      <c r="B94" s="330" t="s">
        <v>313</v>
      </c>
      <c r="C94" s="329"/>
      <c r="D94" s="329"/>
      <c r="E94" s="329"/>
    </row>
    <row r="95" spans="1:5" s="52" customFormat="1" ht="18" customHeight="1">
      <c r="A95" s="274" t="s">
        <v>104</v>
      </c>
      <c r="B95" s="328" t="s">
        <v>314</v>
      </c>
      <c r="C95" s="329"/>
      <c r="D95" s="329"/>
      <c r="E95" s="329"/>
    </row>
    <row r="96" spans="1:5" s="52" customFormat="1" ht="18" customHeight="1">
      <c r="A96" s="274" t="s">
        <v>105</v>
      </c>
      <c r="B96" s="328" t="s">
        <v>315</v>
      </c>
      <c r="C96" s="329"/>
      <c r="D96" s="329"/>
      <c r="E96" s="329"/>
    </row>
    <row r="97" spans="1:5" s="52" customFormat="1" ht="18" customHeight="1">
      <c r="A97" s="274" t="s">
        <v>106</v>
      </c>
      <c r="B97" s="330" t="s">
        <v>316</v>
      </c>
      <c r="C97" s="329">
        <v>0</v>
      </c>
      <c r="D97" s="329"/>
      <c r="E97" s="329"/>
    </row>
    <row r="98" spans="1:5" s="52" customFormat="1" ht="18" customHeight="1">
      <c r="A98" s="274" t="s">
        <v>107</v>
      </c>
      <c r="B98" s="330" t="s">
        <v>317</v>
      </c>
      <c r="C98" s="329"/>
      <c r="D98" s="329"/>
      <c r="E98" s="329"/>
    </row>
    <row r="99" spans="1:5" s="52" customFormat="1" ht="18" customHeight="1">
      <c r="A99" s="274" t="s">
        <v>109</v>
      </c>
      <c r="B99" s="328" t="s">
        <v>318</v>
      </c>
      <c r="C99" s="329"/>
      <c r="D99" s="329"/>
      <c r="E99" s="329"/>
    </row>
    <row r="100" spans="1:5" s="52" customFormat="1" ht="18" customHeight="1">
      <c r="A100" s="308" t="s">
        <v>168</v>
      </c>
      <c r="B100" s="331" t="s">
        <v>319</v>
      </c>
      <c r="C100" s="329"/>
      <c r="D100" s="329"/>
      <c r="E100" s="329"/>
    </row>
    <row r="101" spans="1:5" s="52" customFormat="1" ht="18" customHeight="1">
      <c r="A101" s="274" t="s">
        <v>310</v>
      </c>
      <c r="B101" s="331" t="s">
        <v>320</v>
      </c>
      <c r="C101" s="329"/>
      <c r="D101" s="329"/>
      <c r="E101" s="329"/>
    </row>
    <row r="102" spans="1:5" s="52" customFormat="1" ht="18" customHeight="1" thickBot="1">
      <c r="A102" s="310" t="s">
        <v>311</v>
      </c>
      <c r="B102" s="332" t="s">
        <v>321</v>
      </c>
      <c r="C102" s="333">
        <v>0</v>
      </c>
      <c r="D102" s="333"/>
      <c r="E102" s="333"/>
    </row>
    <row r="103" spans="1:5" s="52" customFormat="1" ht="18" customHeight="1" thickBot="1">
      <c r="A103" s="271" t="s">
        <v>14</v>
      </c>
      <c r="B103" s="311" t="s">
        <v>432</v>
      </c>
      <c r="C103" s="264">
        <f>+C104+C106+C108</f>
        <v>2096902</v>
      </c>
      <c r="D103" s="264">
        <f>+D104+D106+D108</f>
        <v>0</v>
      </c>
      <c r="E103" s="264">
        <f>+E104+E106+E108</f>
        <v>0</v>
      </c>
    </row>
    <row r="104" spans="1:5" s="52" customFormat="1" ht="18" customHeight="1">
      <c r="A104" s="273" t="s">
        <v>95</v>
      </c>
      <c r="B104" s="305" t="s">
        <v>195</v>
      </c>
      <c r="C104" s="266"/>
      <c r="D104" s="266"/>
      <c r="E104" s="266"/>
    </row>
    <row r="105" spans="1:5" s="52" customFormat="1" ht="18" customHeight="1">
      <c r="A105" s="273" t="s">
        <v>96</v>
      </c>
      <c r="B105" s="331" t="s">
        <v>325</v>
      </c>
      <c r="C105" s="334">
        <v>0</v>
      </c>
      <c r="D105" s="334"/>
      <c r="E105" s="334"/>
    </row>
    <row r="106" spans="1:5" s="52" customFormat="1" ht="18" customHeight="1">
      <c r="A106" s="273" t="s">
        <v>97</v>
      </c>
      <c r="B106" s="309" t="s">
        <v>169</v>
      </c>
      <c r="C106" s="268">
        <v>2096902</v>
      </c>
      <c r="D106" s="268"/>
      <c r="E106" s="268"/>
    </row>
    <row r="107" spans="1:5" s="52" customFormat="1" ht="18" customHeight="1">
      <c r="A107" s="273" t="s">
        <v>98</v>
      </c>
      <c r="B107" s="309" t="s">
        <v>326</v>
      </c>
      <c r="C107" s="312"/>
      <c r="D107" s="312"/>
      <c r="E107" s="312"/>
    </row>
    <row r="108" spans="1:5" s="52" customFormat="1" ht="18" customHeight="1">
      <c r="A108" s="273" t="s">
        <v>99</v>
      </c>
      <c r="B108" s="313" t="s">
        <v>197</v>
      </c>
      <c r="C108" s="312"/>
      <c r="D108" s="312"/>
      <c r="E108" s="312"/>
    </row>
    <row r="109" spans="1:5" s="52" customFormat="1" ht="28.5">
      <c r="A109" s="273" t="s">
        <v>108</v>
      </c>
      <c r="B109" s="314" t="s">
        <v>405</v>
      </c>
      <c r="C109" s="312"/>
      <c r="D109" s="312"/>
      <c r="E109" s="312"/>
    </row>
    <row r="110" spans="1:5" s="52" customFormat="1" ht="25.5">
      <c r="A110" s="273" t="s">
        <v>110</v>
      </c>
      <c r="B110" s="335" t="s">
        <v>331</v>
      </c>
      <c r="C110" s="336"/>
      <c r="D110" s="336"/>
      <c r="E110" s="336"/>
    </row>
    <row r="111" spans="1:5" s="52" customFormat="1" ht="25.5">
      <c r="A111" s="273" t="s">
        <v>170</v>
      </c>
      <c r="B111" s="328" t="s">
        <v>315</v>
      </c>
      <c r="C111" s="336"/>
      <c r="D111" s="336"/>
      <c r="E111" s="336"/>
    </row>
    <row r="112" spans="1:5" s="52" customFormat="1" ht="18.75">
      <c r="A112" s="273" t="s">
        <v>171</v>
      </c>
      <c r="B112" s="328" t="s">
        <v>330</v>
      </c>
      <c r="C112" s="336"/>
      <c r="D112" s="336"/>
      <c r="E112" s="336"/>
    </row>
    <row r="113" spans="1:5" s="52" customFormat="1" ht="18.75">
      <c r="A113" s="273" t="s">
        <v>172</v>
      </c>
      <c r="B113" s="328" t="s">
        <v>329</v>
      </c>
      <c r="C113" s="336"/>
      <c r="D113" s="336"/>
      <c r="E113" s="336"/>
    </row>
    <row r="114" spans="1:5" s="52" customFormat="1" ht="25.5">
      <c r="A114" s="273" t="s">
        <v>322</v>
      </c>
      <c r="B114" s="328" t="s">
        <v>318</v>
      </c>
      <c r="C114" s="336"/>
      <c r="D114" s="336"/>
      <c r="E114" s="336"/>
    </row>
    <row r="115" spans="1:5" s="52" customFormat="1" ht="18.75">
      <c r="A115" s="273" t="s">
        <v>323</v>
      </c>
      <c r="B115" s="328" t="s">
        <v>328</v>
      </c>
      <c r="C115" s="336"/>
      <c r="D115" s="336"/>
      <c r="E115" s="336"/>
    </row>
    <row r="116" spans="1:5" s="52" customFormat="1" ht="26.25" thickBot="1">
      <c r="A116" s="308" t="s">
        <v>324</v>
      </c>
      <c r="B116" s="328" t="s">
        <v>327</v>
      </c>
      <c r="C116" s="337"/>
      <c r="D116" s="337"/>
      <c r="E116" s="337"/>
    </row>
    <row r="117" spans="1:5" s="52" customFormat="1" ht="18" customHeight="1" thickBot="1">
      <c r="A117" s="271" t="s">
        <v>15</v>
      </c>
      <c r="B117" s="278" t="s">
        <v>332</v>
      </c>
      <c r="C117" s="264">
        <f>+C118+C119</f>
        <v>200000</v>
      </c>
      <c r="D117" s="264">
        <f>+D118+D119</f>
        <v>0</v>
      </c>
      <c r="E117" s="264">
        <f>+E118+E119</f>
        <v>0</v>
      </c>
    </row>
    <row r="118" spans="1:5" s="52" customFormat="1" ht="18" customHeight="1">
      <c r="A118" s="273" t="s">
        <v>78</v>
      </c>
      <c r="B118" s="315" t="s">
        <v>49</v>
      </c>
      <c r="C118" s="266">
        <v>200000</v>
      </c>
      <c r="D118" s="266"/>
      <c r="E118" s="266"/>
    </row>
    <row r="119" spans="1:5" s="52" customFormat="1" ht="18" customHeight="1" thickBot="1">
      <c r="A119" s="275" t="s">
        <v>79</v>
      </c>
      <c r="B119" s="309" t="s">
        <v>50</v>
      </c>
      <c r="C119" s="277"/>
      <c r="D119" s="277"/>
      <c r="E119" s="277"/>
    </row>
    <row r="120" spans="1:5" s="52" customFormat="1" ht="18" customHeight="1" thickBot="1">
      <c r="A120" s="271" t="s">
        <v>16</v>
      </c>
      <c r="B120" s="278" t="s">
        <v>333</v>
      </c>
      <c r="C120" s="264">
        <f>+C87+C103+C117</f>
        <v>5878902</v>
      </c>
      <c r="D120" s="264">
        <f>+D87+D103+D117</f>
        <v>0</v>
      </c>
      <c r="E120" s="264">
        <f>+E87+E103+E117</f>
        <v>0</v>
      </c>
    </row>
    <row r="121" spans="1:5" s="52" customFormat="1" ht="18" customHeight="1" thickBot="1">
      <c r="A121" s="271" t="s">
        <v>17</v>
      </c>
      <c r="B121" s="278" t="s">
        <v>334</v>
      </c>
      <c r="C121" s="264">
        <f>+C122+C123+C124</f>
        <v>0</v>
      </c>
      <c r="D121" s="264">
        <f>+D122+D123+D124</f>
        <v>0</v>
      </c>
      <c r="E121" s="264">
        <f>+E122+E123+E124</f>
        <v>0</v>
      </c>
    </row>
    <row r="122" spans="1:5" s="52" customFormat="1" ht="18" customHeight="1">
      <c r="A122" s="273" t="s">
        <v>82</v>
      </c>
      <c r="B122" s="315" t="s">
        <v>335</v>
      </c>
      <c r="C122" s="312"/>
      <c r="D122" s="312"/>
      <c r="E122" s="312"/>
    </row>
    <row r="123" spans="1:5" s="52" customFormat="1" ht="18" customHeight="1">
      <c r="A123" s="273" t="s">
        <v>83</v>
      </c>
      <c r="B123" s="315" t="s">
        <v>336</v>
      </c>
      <c r="C123" s="312"/>
      <c r="D123" s="312"/>
      <c r="E123" s="312"/>
    </row>
    <row r="124" spans="1:5" s="52" customFormat="1" ht="18" customHeight="1" thickBot="1">
      <c r="A124" s="308" t="s">
        <v>84</v>
      </c>
      <c r="B124" s="316" t="s">
        <v>337</v>
      </c>
      <c r="C124" s="312"/>
      <c r="D124" s="312"/>
      <c r="E124" s="312"/>
    </row>
    <row r="125" spans="1:5" s="52" customFormat="1" ht="18" customHeight="1" thickBot="1">
      <c r="A125" s="271" t="s">
        <v>18</v>
      </c>
      <c r="B125" s="278" t="s">
        <v>390</v>
      </c>
      <c r="C125" s="264">
        <f>+C126+C127+C128+C129</f>
        <v>0</v>
      </c>
      <c r="D125" s="264">
        <f>+D126+D127+D128+D129</f>
        <v>0</v>
      </c>
      <c r="E125" s="264">
        <f>+E126+E127+E128+E129</f>
        <v>0</v>
      </c>
    </row>
    <row r="126" spans="1:5" s="52" customFormat="1" ht="18" customHeight="1">
      <c r="A126" s="273" t="s">
        <v>85</v>
      </c>
      <c r="B126" s="315" t="s">
        <v>338</v>
      </c>
      <c r="C126" s="312"/>
      <c r="D126" s="312"/>
      <c r="E126" s="312"/>
    </row>
    <row r="127" spans="1:5" s="52" customFormat="1" ht="18" customHeight="1">
      <c r="A127" s="273" t="s">
        <v>86</v>
      </c>
      <c r="B127" s="315" t="s">
        <v>339</v>
      </c>
      <c r="C127" s="312"/>
      <c r="D127" s="312"/>
      <c r="E127" s="312"/>
    </row>
    <row r="128" spans="1:5" s="52" customFormat="1" ht="18" customHeight="1">
      <c r="A128" s="273" t="s">
        <v>249</v>
      </c>
      <c r="B128" s="315" t="s">
        <v>340</v>
      </c>
      <c r="C128" s="312"/>
      <c r="D128" s="312"/>
      <c r="E128" s="312"/>
    </row>
    <row r="129" spans="1:5" s="52" customFormat="1" ht="18" customHeight="1" thickBot="1">
      <c r="A129" s="308" t="s">
        <v>250</v>
      </c>
      <c r="B129" s="316" t="s">
        <v>341</v>
      </c>
      <c r="C129" s="312"/>
      <c r="D129" s="312"/>
      <c r="E129" s="312"/>
    </row>
    <row r="130" spans="1:5" s="52" customFormat="1" ht="18" customHeight="1" thickBot="1">
      <c r="A130" s="271" t="s">
        <v>19</v>
      </c>
      <c r="B130" s="278" t="s">
        <v>342</v>
      </c>
      <c r="C130" s="264">
        <f>SUM(C131:C134)</f>
        <v>0</v>
      </c>
      <c r="D130" s="264">
        <f>+D131+D132+D133+D134</f>
        <v>0</v>
      </c>
      <c r="E130" s="264">
        <f>+E131+E132+E133+E134</f>
        <v>0</v>
      </c>
    </row>
    <row r="131" spans="1:5" s="52" customFormat="1" ht="18" customHeight="1">
      <c r="A131" s="273" t="s">
        <v>87</v>
      </c>
      <c r="B131" s="315" t="s">
        <v>343</v>
      </c>
      <c r="C131" s="312"/>
      <c r="D131" s="312"/>
      <c r="E131" s="312"/>
    </row>
    <row r="132" spans="1:5" s="52" customFormat="1" ht="18" customHeight="1">
      <c r="A132" s="273" t="s">
        <v>88</v>
      </c>
      <c r="B132" s="315" t="s">
        <v>352</v>
      </c>
      <c r="C132" s="268"/>
      <c r="D132" s="312"/>
      <c r="E132" s="312"/>
    </row>
    <row r="133" spans="1:5" s="52" customFormat="1" ht="18" customHeight="1">
      <c r="A133" s="273" t="s">
        <v>259</v>
      </c>
      <c r="B133" s="315" t="s">
        <v>344</v>
      </c>
      <c r="C133" s="312"/>
      <c r="D133" s="312"/>
      <c r="E133" s="312"/>
    </row>
    <row r="134" spans="1:5" s="52" customFormat="1" ht="18" customHeight="1" thickBot="1">
      <c r="A134" s="308" t="s">
        <v>260</v>
      </c>
      <c r="B134" s="316" t="s">
        <v>422</v>
      </c>
      <c r="C134" s="312"/>
      <c r="D134" s="312"/>
      <c r="E134" s="312"/>
    </row>
    <row r="135" spans="1:5" s="52" customFormat="1" ht="18" customHeight="1" thickBot="1">
      <c r="A135" s="271" t="s">
        <v>20</v>
      </c>
      <c r="B135" s="278" t="s">
        <v>345</v>
      </c>
      <c r="C135" s="317"/>
      <c r="D135" s="317">
        <f>+D136+D137+D138+D139</f>
        <v>0</v>
      </c>
      <c r="E135" s="317">
        <f>+E136+E137+E138+E139</f>
        <v>0</v>
      </c>
    </row>
    <row r="136" spans="1:5" s="52" customFormat="1" ht="18" customHeight="1">
      <c r="A136" s="273" t="s">
        <v>163</v>
      </c>
      <c r="B136" s="315" t="s">
        <v>346</v>
      </c>
      <c r="C136" s="312"/>
      <c r="D136" s="312"/>
      <c r="E136" s="312"/>
    </row>
    <row r="137" spans="1:5" s="52" customFormat="1" ht="18" customHeight="1">
      <c r="A137" s="273" t="s">
        <v>164</v>
      </c>
      <c r="B137" s="315" t="s">
        <v>347</v>
      </c>
      <c r="C137" s="312"/>
      <c r="D137" s="312"/>
      <c r="E137" s="312"/>
    </row>
    <row r="138" spans="1:5" s="52" customFormat="1" ht="18" customHeight="1">
      <c r="A138" s="273" t="s">
        <v>196</v>
      </c>
      <c r="B138" s="315" t="s">
        <v>348</v>
      </c>
      <c r="C138" s="312"/>
      <c r="D138" s="312"/>
      <c r="E138" s="312"/>
    </row>
    <row r="139" spans="1:5" s="52" customFormat="1" ht="18" customHeight="1" thickBot="1">
      <c r="A139" s="273" t="s">
        <v>262</v>
      </c>
      <c r="B139" s="315" t="s">
        <v>349</v>
      </c>
      <c r="C139" s="312"/>
      <c r="D139" s="312"/>
      <c r="E139" s="312"/>
    </row>
    <row r="140" spans="1:5" s="52" customFormat="1" ht="18" customHeight="1" thickBot="1">
      <c r="A140" s="271" t="s">
        <v>21</v>
      </c>
      <c r="B140" s="278" t="s">
        <v>350</v>
      </c>
      <c r="C140" s="318">
        <f>+C121+C125+C130+C135</f>
        <v>0</v>
      </c>
      <c r="D140" s="318">
        <f>+D121+D125+D130+D135</f>
        <v>0</v>
      </c>
      <c r="E140" s="318">
        <f>+E121+E125+E130+E135</f>
        <v>0</v>
      </c>
    </row>
    <row r="141" spans="1:5" s="52" customFormat="1" ht="18" customHeight="1" thickBot="1">
      <c r="A141" s="319" t="s">
        <v>22</v>
      </c>
      <c r="B141" s="320" t="s">
        <v>351</v>
      </c>
      <c r="C141" s="318">
        <f>+C120+C140</f>
        <v>5878902</v>
      </c>
      <c r="D141" s="318">
        <f>+D120+D140</f>
        <v>0</v>
      </c>
      <c r="E141" s="318">
        <f>+E120+E140</f>
        <v>0</v>
      </c>
    </row>
    <row r="142" spans="1:5" s="52" customFormat="1" ht="18" customHeight="1" thickBot="1">
      <c r="A142" s="321"/>
      <c r="B142" s="322"/>
      <c r="C142" s="295"/>
      <c r="D142" s="295"/>
      <c r="E142" s="295"/>
    </row>
    <row r="143" spans="1:9" s="52" customFormat="1" ht="18" customHeight="1" thickBot="1">
      <c r="A143" s="323" t="s">
        <v>442</v>
      </c>
      <c r="B143" s="324"/>
      <c r="C143" s="325">
        <v>0</v>
      </c>
      <c r="D143" s="325"/>
      <c r="E143" s="325"/>
      <c r="F143" s="62"/>
      <c r="G143" s="63"/>
      <c r="H143" s="63"/>
      <c r="I143" s="63"/>
    </row>
    <row r="144" spans="1:5" s="60" customFormat="1" ht="18" customHeight="1" thickBot="1">
      <c r="A144" s="323" t="s">
        <v>187</v>
      </c>
      <c r="B144" s="324"/>
      <c r="C144" s="325">
        <v>4</v>
      </c>
      <c r="D144" s="325"/>
      <c r="E144" s="325"/>
    </row>
    <row r="145" s="52" customFormat="1" ht="18" customHeight="1">
      <c r="C145" s="6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Német Nemzetiségi Önkormányzat
2018. ÉVI KÖLTSÉGVETÉSÉNEK ÖSSZEVONT MÉRLEGE
&amp;10
</oddHeader>
  </headerFooter>
  <rowBreaks count="1" manualBreakCount="1">
    <brk id="8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D23" sqref="D23"/>
    </sheetView>
  </sheetViews>
  <sheetFormatPr defaultColWidth="9.00390625" defaultRowHeight="12.75"/>
  <cols>
    <col min="1" max="1" width="53.375" style="0" bestFit="1" customWidth="1"/>
    <col min="2" max="3" width="17.125" style="0" bestFit="1" customWidth="1"/>
    <col min="4" max="4" width="16.50390625" style="0" customWidth="1"/>
    <col min="5" max="5" width="15.00390625" style="0" bestFit="1" customWidth="1"/>
  </cols>
  <sheetData>
    <row r="1" spans="1:5" ht="63" customHeight="1">
      <c r="A1" s="535" t="s">
        <v>501</v>
      </c>
      <c r="B1" s="535"/>
      <c r="C1" s="535"/>
      <c r="D1" s="535"/>
      <c r="E1" s="428"/>
    </row>
    <row r="3" ht="12.75">
      <c r="D3" s="431"/>
    </row>
    <row r="4" ht="12.75">
      <c r="D4" t="s">
        <v>479</v>
      </c>
    </row>
    <row r="5" spans="1:4" ht="12.75">
      <c r="A5" s="430" t="s">
        <v>12</v>
      </c>
      <c r="B5" s="430">
        <v>2019</v>
      </c>
      <c r="C5" s="430">
        <v>2020</v>
      </c>
      <c r="D5" s="430">
        <v>2012</v>
      </c>
    </row>
    <row r="6" spans="1:4" ht="12.75">
      <c r="A6" s="429">
        <v>2</v>
      </c>
      <c r="B6" s="429">
        <v>3</v>
      </c>
      <c r="C6" s="429">
        <v>4</v>
      </c>
      <c r="D6" s="429">
        <v>5</v>
      </c>
    </row>
    <row r="7" spans="1:4" ht="12.75">
      <c r="A7" s="429" t="s">
        <v>472</v>
      </c>
      <c r="B7" s="474"/>
      <c r="C7" s="474"/>
      <c r="D7" s="474"/>
    </row>
    <row r="8" spans="1:4" ht="12.75">
      <c r="A8" s="429" t="s">
        <v>354</v>
      </c>
      <c r="B8" s="474">
        <v>782000</v>
      </c>
      <c r="C8" s="474">
        <v>782000</v>
      </c>
      <c r="D8" s="474">
        <v>782000</v>
      </c>
    </row>
    <row r="9" spans="1:5" ht="12.75">
      <c r="A9" s="429" t="s">
        <v>469</v>
      </c>
      <c r="B9" s="474"/>
      <c r="C9" s="474"/>
      <c r="D9" s="474"/>
      <c r="E9" s="476"/>
    </row>
    <row r="10" spans="1:5" ht="12.75">
      <c r="A10" s="429" t="s">
        <v>400</v>
      </c>
      <c r="B10" s="474"/>
      <c r="C10" s="474"/>
      <c r="D10" s="474"/>
      <c r="E10" s="476"/>
    </row>
    <row r="11" spans="1:4" ht="12.75">
      <c r="A11" s="429" t="s">
        <v>458</v>
      </c>
      <c r="B11" s="474"/>
      <c r="C11" s="474"/>
      <c r="D11" s="474"/>
    </row>
    <row r="12" spans="1:4" ht="12.75">
      <c r="A12" s="429" t="s">
        <v>459</v>
      </c>
      <c r="B12" s="474">
        <v>0</v>
      </c>
      <c r="C12" s="474">
        <v>0</v>
      </c>
      <c r="D12" s="474">
        <v>0</v>
      </c>
    </row>
    <row r="13" spans="1:4" ht="12.75">
      <c r="A13" s="429" t="s">
        <v>8</v>
      </c>
      <c r="B13" s="474"/>
      <c r="C13" s="474"/>
      <c r="D13" s="474"/>
    </row>
    <row r="14" spans="1:4" ht="12.75">
      <c r="A14" s="429" t="s">
        <v>396</v>
      </c>
      <c r="B14" s="474"/>
      <c r="C14" s="474"/>
      <c r="D14" s="474"/>
    </row>
    <row r="15" spans="1:4" ht="12.75">
      <c r="A15" s="429" t="s">
        <v>470</v>
      </c>
      <c r="B15" s="474">
        <f>SUM(B7:B14)</f>
        <v>782000</v>
      </c>
      <c r="C15" s="474">
        <f>SUM(C7:C14)</f>
        <v>782000</v>
      </c>
      <c r="D15" s="474">
        <f>SUM(D7:D14)</f>
        <v>782000</v>
      </c>
    </row>
    <row r="16" spans="1:4" ht="12.75">
      <c r="A16" s="429" t="s">
        <v>460</v>
      </c>
      <c r="B16" s="474"/>
      <c r="C16" s="474"/>
      <c r="D16" s="474"/>
    </row>
    <row r="17" spans="1:4" ht="12.75">
      <c r="A17" s="430" t="s">
        <v>461</v>
      </c>
      <c r="B17" s="475">
        <f>SUM(B15:B16)</f>
        <v>782000</v>
      </c>
      <c r="C17" s="475">
        <f>SUM(C15:C16)</f>
        <v>782000</v>
      </c>
      <c r="D17" s="475">
        <f>SUM(D15:D16)</f>
        <v>782000</v>
      </c>
    </row>
    <row r="18" spans="1:4" ht="12.75">
      <c r="A18" s="429"/>
      <c r="B18" s="474"/>
      <c r="C18" s="474"/>
      <c r="D18" s="474"/>
    </row>
    <row r="19" spans="1:4" ht="12.75">
      <c r="A19" s="429"/>
      <c r="B19" s="474"/>
      <c r="C19" s="474"/>
      <c r="D19" s="474"/>
    </row>
    <row r="20" spans="1:4" ht="12.75">
      <c r="A20" s="429"/>
      <c r="B20" s="474"/>
      <c r="C20" s="474"/>
      <c r="D20" s="474"/>
    </row>
    <row r="21" spans="1:4" ht="12.75">
      <c r="A21" s="429" t="s">
        <v>462</v>
      </c>
      <c r="B21" s="430">
        <v>2019</v>
      </c>
      <c r="C21" s="430">
        <v>2020</v>
      </c>
      <c r="D21" s="430">
        <v>2021</v>
      </c>
    </row>
    <row r="22" spans="1:4" ht="12.75">
      <c r="A22" s="429" t="s">
        <v>463</v>
      </c>
      <c r="B22" s="474">
        <v>782000</v>
      </c>
      <c r="C22" s="474">
        <v>782000</v>
      </c>
      <c r="D22" s="474">
        <v>782000</v>
      </c>
    </row>
    <row r="23" spans="1:4" ht="12.75">
      <c r="A23" s="429" t="s">
        <v>464</v>
      </c>
      <c r="B23" s="474"/>
      <c r="C23" s="474"/>
      <c r="D23" s="474"/>
    </row>
    <row r="24" spans="1:4" ht="12.75">
      <c r="A24" s="429" t="s">
        <v>465</v>
      </c>
      <c r="B24" s="474"/>
      <c r="C24" s="474"/>
      <c r="D24" s="474"/>
    </row>
    <row r="25" spans="1:4" ht="12.75">
      <c r="A25" s="429" t="s">
        <v>466</v>
      </c>
      <c r="B25" s="474"/>
      <c r="C25" s="474"/>
      <c r="D25" s="474"/>
    </row>
    <row r="26" spans="1:4" ht="12.75">
      <c r="A26" s="429" t="s">
        <v>467</v>
      </c>
      <c r="B26" s="474"/>
      <c r="C26" s="474"/>
      <c r="D26" s="474"/>
    </row>
    <row r="27" spans="1:4" ht="12.75">
      <c r="A27" s="429" t="s">
        <v>473</v>
      </c>
      <c r="B27" s="474"/>
      <c r="C27" s="474"/>
      <c r="D27" s="474"/>
    </row>
    <row r="28" spans="1:4" ht="12.75">
      <c r="A28" s="429" t="s">
        <v>471</v>
      </c>
      <c r="B28" s="474">
        <f>SUM(B22:B27)</f>
        <v>782000</v>
      </c>
      <c r="C28" s="474">
        <f>SUM(C22:C27)</f>
        <v>782000</v>
      </c>
      <c r="D28" s="474">
        <f>SUM(D22:D27)</f>
        <v>782000</v>
      </c>
    </row>
    <row r="29" spans="1:4" ht="12.75">
      <c r="A29" s="429" t="s">
        <v>468</v>
      </c>
      <c r="B29" s="474">
        <v>0</v>
      </c>
      <c r="C29" s="474">
        <v>0</v>
      </c>
      <c r="D29" s="474"/>
    </row>
    <row r="30" spans="1:4" ht="12.75">
      <c r="A30" s="430" t="s">
        <v>486</v>
      </c>
      <c r="B30" s="475">
        <f>SUM(B28:B29)</f>
        <v>782000</v>
      </c>
      <c r="C30" s="475">
        <f>SUM(C28:C29)</f>
        <v>782000</v>
      </c>
      <c r="D30" s="475">
        <f>SUM(D28:D29)</f>
        <v>782000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C144" sqref="C144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3" customWidth="1"/>
    <col min="5" max="5" width="16.875" style="43" customWidth="1"/>
    <col min="6" max="16384" width="9.375" style="43" customWidth="1"/>
  </cols>
  <sheetData>
    <row r="1" spans="1:3" s="52" customFormat="1" ht="18" customHeight="1">
      <c r="A1" s="477" t="s">
        <v>10</v>
      </c>
      <c r="B1" s="477"/>
      <c r="C1" s="477"/>
    </row>
    <row r="2" spans="1:3" s="52" customFormat="1" ht="18" customHeight="1" thickBot="1">
      <c r="A2" s="478" t="s">
        <v>136</v>
      </c>
      <c r="B2" s="478"/>
      <c r="C2" s="53" t="s">
        <v>478</v>
      </c>
    </row>
    <row r="3" spans="1:5" s="52" customFormat="1" ht="18" customHeight="1" thickBot="1">
      <c r="A3" s="54" t="s">
        <v>58</v>
      </c>
      <c r="B3" s="55" t="s">
        <v>12</v>
      </c>
      <c r="C3" s="56" t="s">
        <v>413</v>
      </c>
      <c r="D3" s="56"/>
      <c r="E3" s="56"/>
    </row>
    <row r="4" spans="1:5" s="60" customFormat="1" ht="18" customHeight="1" thickBot="1">
      <c r="A4" s="57">
        <v>1</v>
      </c>
      <c r="B4" s="58">
        <v>2</v>
      </c>
      <c r="C4" s="59">
        <v>3</v>
      </c>
      <c r="D4" s="59">
        <v>4</v>
      </c>
      <c r="E4" s="59"/>
    </row>
    <row r="5" spans="1:5" s="60" customFormat="1" ht="18" customHeight="1" thickBot="1">
      <c r="A5" s="262" t="s">
        <v>13</v>
      </c>
      <c r="B5" s="263" t="s">
        <v>222</v>
      </c>
      <c r="C5" s="264">
        <f>SUM(C6:C9)</f>
        <v>0</v>
      </c>
      <c r="D5" s="264">
        <f>SUM(D6:D11)</f>
        <v>0</v>
      </c>
      <c r="E5" s="264">
        <f>SUM(E6:E11)</f>
        <v>0</v>
      </c>
    </row>
    <row r="6" spans="1:5" s="60" customFormat="1" ht="30">
      <c r="A6" s="273" t="s">
        <v>89</v>
      </c>
      <c r="B6" s="265" t="s">
        <v>423</v>
      </c>
      <c r="C6" s="266">
        <v>0</v>
      </c>
      <c r="D6" s="266"/>
      <c r="E6" s="266"/>
    </row>
    <row r="7" spans="1:5" s="60" customFormat="1" ht="30">
      <c r="A7" s="274" t="s">
        <v>90</v>
      </c>
      <c r="B7" s="267" t="s">
        <v>424</v>
      </c>
      <c r="C7" s="268">
        <v>0</v>
      </c>
      <c r="D7" s="268"/>
      <c r="E7" s="268"/>
    </row>
    <row r="8" spans="1:5" s="60" customFormat="1" ht="30">
      <c r="A8" s="274" t="s">
        <v>91</v>
      </c>
      <c r="B8" s="267" t="s">
        <v>425</v>
      </c>
      <c r="C8" s="268">
        <v>0</v>
      </c>
      <c r="D8" s="268"/>
      <c r="E8" s="268"/>
    </row>
    <row r="9" spans="1:5" s="60" customFormat="1" ht="18.75">
      <c r="A9" s="274" t="s">
        <v>417</v>
      </c>
      <c r="B9" s="267" t="s">
        <v>426</v>
      </c>
      <c r="C9" s="268">
        <v>0</v>
      </c>
      <c r="D9" s="268"/>
      <c r="E9" s="268"/>
    </row>
    <row r="10" spans="1:5" s="60" customFormat="1" ht="28.5">
      <c r="A10" s="274" t="s">
        <v>103</v>
      </c>
      <c r="B10" s="239" t="s">
        <v>428</v>
      </c>
      <c r="C10" s="269"/>
      <c r="D10" s="268"/>
      <c r="E10" s="268"/>
    </row>
    <row r="11" spans="1:5" s="60" customFormat="1" ht="19.5" thickBot="1">
      <c r="A11" s="275" t="s">
        <v>418</v>
      </c>
      <c r="B11" s="267" t="s">
        <v>427</v>
      </c>
      <c r="C11" s="270"/>
      <c r="D11" s="268"/>
      <c r="E11" s="268"/>
    </row>
    <row r="12" spans="1:5" s="60" customFormat="1" ht="18" customHeight="1" thickBot="1">
      <c r="A12" s="271" t="s">
        <v>14</v>
      </c>
      <c r="B12" s="272" t="s">
        <v>223</v>
      </c>
      <c r="C12" s="264">
        <f>SUM(C13:C18)</f>
        <v>3782000</v>
      </c>
      <c r="D12" s="264">
        <f>+D13+D14+D15+D16+D17</f>
        <v>0</v>
      </c>
      <c r="E12" s="264">
        <f>+E13+E14+E15+E16+E17</f>
        <v>0</v>
      </c>
    </row>
    <row r="13" spans="1:5" s="60" customFormat="1" ht="18" customHeight="1">
      <c r="A13" s="273" t="s">
        <v>95</v>
      </c>
      <c r="B13" s="265" t="s">
        <v>224</v>
      </c>
      <c r="C13" s="266"/>
      <c r="D13" s="266"/>
      <c r="E13" s="266"/>
    </row>
    <row r="14" spans="1:5" s="60" customFormat="1" ht="30">
      <c r="A14" s="274" t="s">
        <v>96</v>
      </c>
      <c r="B14" s="267" t="s">
        <v>225</v>
      </c>
      <c r="C14" s="268"/>
      <c r="D14" s="268"/>
      <c r="E14" s="268"/>
    </row>
    <row r="15" spans="1:5" s="60" customFormat="1" ht="30">
      <c r="A15" s="274" t="s">
        <v>97</v>
      </c>
      <c r="B15" s="267" t="s">
        <v>401</v>
      </c>
      <c r="C15" s="268"/>
      <c r="D15" s="268"/>
      <c r="E15" s="268"/>
    </row>
    <row r="16" spans="1:5" s="60" customFormat="1" ht="30">
      <c r="A16" s="274" t="s">
        <v>98</v>
      </c>
      <c r="B16" s="267" t="s">
        <v>402</v>
      </c>
      <c r="C16" s="268"/>
      <c r="D16" s="268"/>
      <c r="E16" s="268"/>
    </row>
    <row r="17" spans="1:5" s="60" customFormat="1" ht="25.5">
      <c r="A17" s="274" t="s">
        <v>99</v>
      </c>
      <c r="B17" s="238" t="s">
        <v>429</v>
      </c>
      <c r="C17" s="268">
        <v>3782000</v>
      </c>
      <c r="D17" s="268"/>
      <c r="E17" s="268"/>
    </row>
    <row r="18" spans="1:5" s="60" customFormat="1" ht="19.5" thickBot="1">
      <c r="A18" s="275" t="s">
        <v>108</v>
      </c>
      <c r="B18" s="276" t="s">
        <v>226</v>
      </c>
      <c r="C18" s="277"/>
      <c r="D18" s="277"/>
      <c r="E18" s="277"/>
    </row>
    <row r="19" spans="1:5" s="60" customFormat="1" ht="18" customHeight="1" thickBot="1">
      <c r="A19" s="271" t="s">
        <v>15</v>
      </c>
      <c r="B19" s="278" t="s">
        <v>227</v>
      </c>
      <c r="C19" s="264">
        <f>+C20+C21+C22+C23+C24</f>
        <v>0</v>
      </c>
      <c r="D19" s="264">
        <f>+D20+D21+D22+D23+D24</f>
        <v>0</v>
      </c>
      <c r="E19" s="264">
        <f>+E20+E21+E22+E23+E24</f>
        <v>0</v>
      </c>
    </row>
    <row r="20" spans="1:5" s="60" customFormat="1" ht="30">
      <c r="A20" s="273" t="s">
        <v>78</v>
      </c>
      <c r="B20" s="265" t="s">
        <v>421</v>
      </c>
      <c r="C20" s="266"/>
      <c r="D20" s="266"/>
      <c r="E20" s="266"/>
    </row>
    <row r="21" spans="1:5" s="60" customFormat="1" ht="30">
      <c r="A21" s="274" t="s">
        <v>79</v>
      </c>
      <c r="B21" s="267" t="s">
        <v>228</v>
      </c>
      <c r="C21" s="268"/>
      <c r="D21" s="268"/>
      <c r="E21" s="268"/>
    </row>
    <row r="22" spans="1:5" s="60" customFormat="1" ht="30">
      <c r="A22" s="274" t="s">
        <v>80</v>
      </c>
      <c r="B22" s="267" t="s">
        <v>403</v>
      </c>
      <c r="C22" s="268"/>
      <c r="D22" s="268"/>
      <c r="E22" s="268"/>
    </row>
    <row r="23" spans="1:5" s="60" customFormat="1" ht="30">
      <c r="A23" s="274" t="s">
        <v>81</v>
      </c>
      <c r="B23" s="267" t="s">
        <v>404</v>
      </c>
      <c r="C23" s="268"/>
      <c r="D23" s="268"/>
      <c r="E23" s="268"/>
    </row>
    <row r="24" spans="1:5" s="60" customFormat="1" ht="18.75">
      <c r="A24" s="274" t="s">
        <v>153</v>
      </c>
      <c r="B24" s="267" t="s">
        <v>229</v>
      </c>
      <c r="C24" s="268"/>
      <c r="D24" s="268"/>
      <c r="E24" s="268"/>
    </row>
    <row r="25" spans="1:5" s="60" customFormat="1" ht="18" customHeight="1" thickBot="1">
      <c r="A25" s="275" t="s">
        <v>154</v>
      </c>
      <c r="B25" s="276" t="s">
        <v>230</v>
      </c>
      <c r="C25" s="277"/>
      <c r="D25" s="277"/>
      <c r="E25" s="277"/>
    </row>
    <row r="26" spans="1:5" s="60" customFormat="1" ht="18" customHeight="1" thickBot="1">
      <c r="A26" s="271" t="s">
        <v>155</v>
      </c>
      <c r="B26" s="278" t="s">
        <v>231</v>
      </c>
      <c r="C26" s="264">
        <f>+C27+C30+C31+C32</f>
        <v>0</v>
      </c>
      <c r="D26" s="264">
        <f>+D27+D30+D31+D32</f>
        <v>0</v>
      </c>
      <c r="E26" s="264">
        <f>+E27+E30+E31+E32</f>
        <v>0</v>
      </c>
    </row>
    <row r="27" spans="1:5" s="60" customFormat="1" ht="18" customHeight="1">
      <c r="A27" s="273" t="s">
        <v>232</v>
      </c>
      <c r="B27" s="265" t="s">
        <v>238</v>
      </c>
      <c r="C27" s="279">
        <f>+C28+C29</f>
        <v>0</v>
      </c>
      <c r="D27" s="279"/>
      <c r="E27" s="279"/>
    </row>
    <row r="28" spans="1:5" s="60" customFormat="1" ht="18" customHeight="1">
      <c r="A28" s="274" t="s">
        <v>233</v>
      </c>
      <c r="B28" s="326" t="s">
        <v>433</v>
      </c>
      <c r="C28" s="327">
        <v>0</v>
      </c>
      <c r="D28" s="268"/>
      <c r="E28" s="268"/>
    </row>
    <row r="29" spans="1:5" s="60" customFormat="1" ht="18" customHeight="1">
      <c r="A29" s="274" t="s">
        <v>234</v>
      </c>
      <c r="B29" s="326" t="s">
        <v>434</v>
      </c>
      <c r="C29" s="327">
        <v>0</v>
      </c>
      <c r="D29" s="268"/>
      <c r="E29" s="268"/>
    </row>
    <row r="30" spans="1:5" s="60" customFormat="1" ht="18" customHeight="1">
      <c r="A30" s="274" t="s">
        <v>235</v>
      </c>
      <c r="B30" s="267" t="s">
        <v>435</v>
      </c>
      <c r="C30" s="268">
        <v>0</v>
      </c>
      <c r="D30" s="268"/>
      <c r="E30" s="268"/>
    </row>
    <row r="31" spans="1:5" s="60" customFormat="1" ht="18.75">
      <c r="A31" s="274" t="s">
        <v>236</v>
      </c>
      <c r="B31" s="267" t="s">
        <v>239</v>
      </c>
      <c r="C31" s="268">
        <v>0</v>
      </c>
      <c r="D31" s="268"/>
      <c r="E31" s="268"/>
    </row>
    <row r="32" spans="1:5" s="60" customFormat="1" ht="18" customHeight="1" thickBot="1">
      <c r="A32" s="275" t="s">
        <v>237</v>
      </c>
      <c r="B32" s="276" t="s">
        <v>240</v>
      </c>
      <c r="C32" s="277">
        <v>0</v>
      </c>
      <c r="D32" s="277"/>
      <c r="E32" s="277"/>
    </row>
    <row r="33" spans="1:5" s="60" customFormat="1" ht="18" customHeight="1" thickBot="1">
      <c r="A33" s="271" t="s">
        <v>17</v>
      </c>
      <c r="B33" s="278" t="s">
        <v>241</v>
      </c>
      <c r="C33" s="264">
        <f>SUM(C34:C43)</f>
        <v>0</v>
      </c>
      <c r="D33" s="264">
        <f>SUM(D34:D43)</f>
        <v>0</v>
      </c>
      <c r="E33" s="264"/>
    </row>
    <row r="34" spans="1:5" s="60" customFormat="1" ht="18" customHeight="1">
      <c r="A34" s="273" t="s">
        <v>82</v>
      </c>
      <c r="B34" s="265" t="s">
        <v>244</v>
      </c>
      <c r="C34" s="266"/>
      <c r="D34" s="266"/>
      <c r="E34" s="266"/>
    </row>
    <row r="35" spans="1:5" s="60" customFormat="1" ht="18" customHeight="1">
      <c r="A35" s="274" t="s">
        <v>83</v>
      </c>
      <c r="B35" s="267" t="s">
        <v>436</v>
      </c>
      <c r="C35" s="268">
        <v>0</v>
      </c>
      <c r="D35" s="268"/>
      <c r="E35" s="268"/>
    </row>
    <row r="36" spans="1:5" s="60" customFormat="1" ht="18" customHeight="1">
      <c r="A36" s="274" t="s">
        <v>84</v>
      </c>
      <c r="B36" s="267" t="s">
        <v>437</v>
      </c>
      <c r="C36" s="268">
        <v>0</v>
      </c>
      <c r="D36" s="268"/>
      <c r="E36" s="268"/>
    </row>
    <row r="37" spans="1:5" s="60" customFormat="1" ht="18" customHeight="1">
      <c r="A37" s="274" t="s">
        <v>157</v>
      </c>
      <c r="B37" s="267" t="s">
        <v>438</v>
      </c>
      <c r="C37" s="268">
        <v>0</v>
      </c>
      <c r="D37" s="268"/>
      <c r="E37" s="268"/>
    </row>
    <row r="38" spans="1:5" s="60" customFormat="1" ht="18" customHeight="1">
      <c r="A38" s="274" t="s">
        <v>158</v>
      </c>
      <c r="B38" s="267" t="s">
        <v>439</v>
      </c>
      <c r="C38" s="268">
        <v>0</v>
      </c>
      <c r="D38" s="268"/>
      <c r="E38" s="268"/>
    </row>
    <row r="39" spans="1:5" s="60" customFormat="1" ht="18" customHeight="1">
      <c r="A39" s="274" t="s">
        <v>159</v>
      </c>
      <c r="B39" s="267" t="s">
        <v>440</v>
      </c>
      <c r="C39" s="268">
        <v>0</v>
      </c>
      <c r="D39" s="268"/>
      <c r="E39" s="268"/>
    </row>
    <row r="40" spans="1:5" s="60" customFormat="1" ht="18" customHeight="1">
      <c r="A40" s="274" t="s">
        <v>160</v>
      </c>
      <c r="B40" s="267" t="s">
        <v>245</v>
      </c>
      <c r="C40" s="268">
        <v>0</v>
      </c>
      <c r="D40" s="268"/>
      <c r="E40" s="268"/>
    </row>
    <row r="41" spans="1:5" s="60" customFormat="1" ht="18" customHeight="1">
      <c r="A41" s="274" t="s">
        <v>161</v>
      </c>
      <c r="B41" s="267" t="s">
        <v>246</v>
      </c>
      <c r="C41" s="268"/>
      <c r="D41" s="268"/>
      <c r="E41" s="268"/>
    </row>
    <row r="42" spans="1:5" s="60" customFormat="1" ht="18" customHeight="1">
      <c r="A42" s="274" t="s">
        <v>242</v>
      </c>
      <c r="B42" s="267" t="s">
        <v>247</v>
      </c>
      <c r="C42" s="268"/>
      <c r="D42" s="268"/>
      <c r="E42" s="268"/>
    </row>
    <row r="43" spans="1:5" s="60" customFormat="1" ht="18" customHeight="1" thickBot="1">
      <c r="A43" s="275" t="s">
        <v>243</v>
      </c>
      <c r="B43" s="276" t="s">
        <v>441</v>
      </c>
      <c r="C43" s="277">
        <v>0</v>
      </c>
      <c r="D43" s="277">
        <v>0</v>
      </c>
      <c r="E43" s="277"/>
    </row>
    <row r="44" spans="1:5" s="60" customFormat="1" ht="18" customHeight="1" thickBot="1">
      <c r="A44" s="271" t="s">
        <v>18</v>
      </c>
      <c r="B44" s="278" t="s">
        <v>248</v>
      </c>
      <c r="C44" s="264">
        <f>SUM(C45:C49)</f>
        <v>0</v>
      </c>
      <c r="D44" s="264">
        <f>SUM(D45:D49)</f>
        <v>0</v>
      </c>
      <c r="E44" s="264">
        <f>SUM(E45:E49)</f>
        <v>0</v>
      </c>
    </row>
    <row r="45" spans="1:5" s="60" customFormat="1" ht="18" customHeight="1">
      <c r="A45" s="273" t="s">
        <v>85</v>
      </c>
      <c r="B45" s="265" t="s">
        <v>252</v>
      </c>
      <c r="C45" s="266"/>
      <c r="D45" s="266"/>
      <c r="E45" s="266"/>
    </row>
    <row r="46" spans="1:5" s="60" customFormat="1" ht="18" customHeight="1">
      <c r="A46" s="274" t="s">
        <v>86</v>
      </c>
      <c r="B46" s="267" t="s">
        <v>253</v>
      </c>
      <c r="C46" s="268"/>
      <c r="D46" s="268"/>
      <c r="E46" s="268"/>
    </row>
    <row r="47" spans="1:5" s="60" customFormat="1" ht="18" customHeight="1">
      <c r="A47" s="274" t="s">
        <v>249</v>
      </c>
      <c r="B47" s="267" t="s">
        <v>254</v>
      </c>
      <c r="C47" s="268"/>
      <c r="D47" s="268"/>
      <c r="E47" s="268"/>
    </row>
    <row r="48" spans="1:5" s="60" customFormat="1" ht="18" customHeight="1">
      <c r="A48" s="274" t="s">
        <v>250</v>
      </c>
      <c r="B48" s="267" t="s">
        <v>255</v>
      </c>
      <c r="C48" s="268"/>
      <c r="D48" s="268"/>
      <c r="E48" s="268"/>
    </row>
    <row r="49" spans="1:5" s="60" customFormat="1" ht="18" customHeight="1" thickBot="1">
      <c r="A49" s="275" t="s">
        <v>251</v>
      </c>
      <c r="B49" s="276" t="s">
        <v>256</v>
      </c>
      <c r="C49" s="277"/>
      <c r="D49" s="277"/>
      <c r="E49" s="277"/>
    </row>
    <row r="50" spans="1:5" s="60" customFormat="1" ht="30.75" thickBot="1">
      <c r="A50" s="271" t="s">
        <v>162</v>
      </c>
      <c r="B50" s="278" t="s">
        <v>430</v>
      </c>
      <c r="C50" s="264">
        <f>SUM(C51:C53)</f>
        <v>0</v>
      </c>
      <c r="D50" s="264">
        <f>SUM(D51:D53)</f>
        <v>0</v>
      </c>
      <c r="E50" s="264">
        <f>SUM(E51:E53)</f>
        <v>0</v>
      </c>
    </row>
    <row r="51" spans="1:5" s="60" customFormat="1" ht="30">
      <c r="A51" s="273" t="s">
        <v>87</v>
      </c>
      <c r="B51" s="265" t="s">
        <v>409</v>
      </c>
      <c r="C51" s="266"/>
      <c r="D51" s="266"/>
      <c r="E51" s="266"/>
    </row>
    <row r="52" spans="1:5" s="60" customFormat="1" ht="30">
      <c r="A52" s="274" t="s">
        <v>88</v>
      </c>
      <c r="B52" s="267" t="s">
        <v>410</v>
      </c>
      <c r="C52" s="268"/>
      <c r="D52" s="268"/>
      <c r="E52" s="268"/>
    </row>
    <row r="53" spans="1:5" s="60" customFormat="1" ht="18.75">
      <c r="A53" s="274" t="s">
        <v>259</v>
      </c>
      <c r="B53" s="267" t="s">
        <v>257</v>
      </c>
      <c r="C53" s="268"/>
      <c r="D53" s="268"/>
      <c r="E53" s="268"/>
    </row>
    <row r="54" spans="1:5" s="60" customFormat="1" ht="19.5" thickBot="1">
      <c r="A54" s="275" t="s">
        <v>260</v>
      </c>
      <c r="B54" s="276" t="s">
        <v>258</v>
      </c>
      <c r="C54" s="277"/>
      <c r="D54" s="277"/>
      <c r="E54" s="277"/>
    </row>
    <row r="55" spans="1:5" s="60" customFormat="1" ht="18" customHeight="1" thickBot="1">
      <c r="A55" s="271" t="s">
        <v>20</v>
      </c>
      <c r="B55" s="272" t="s">
        <v>261</v>
      </c>
      <c r="C55" s="264">
        <f>SUM(C56:C58)</f>
        <v>0</v>
      </c>
      <c r="D55" s="264">
        <f>SUM(D56:D58)</f>
        <v>0</v>
      </c>
      <c r="E55" s="264">
        <f>SUM(E56:E58)</f>
        <v>0</v>
      </c>
    </row>
    <row r="56" spans="1:5" s="60" customFormat="1" ht="30">
      <c r="A56" s="273" t="s">
        <v>163</v>
      </c>
      <c r="B56" s="265" t="s">
        <v>411</v>
      </c>
      <c r="C56" s="268"/>
      <c r="D56" s="268"/>
      <c r="E56" s="268"/>
    </row>
    <row r="57" spans="1:5" s="60" customFormat="1" ht="30">
      <c r="A57" s="274" t="s">
        <v>164</v>
      </c>
      <c r="B57" s="267" t="s">
        <v>412</v>
      </c>
      <c r="C57" s="268"/>
      <c r="D57" s="268"/>
      <c r="E57" s="268"/>
    </row>
    <row r="58" spans="1:5" s="60" customFormat="1" ht="18.75">
      <c r="A58" s="274" t="s">
        <v>196</v>
      </c>
      <c r="B58" s="267" t="s">
        <v>263</v>
      </c>
      <c r="C58" s="268"/>
      <c r="D58" s="268"/>
      <c r="E58" s="268"/>
    </row>
    <row r="59" spans="1:5" s="60" customFormat="1" ht="19.5" thickBot="1">
      <c r="A59" s="275" t="s">
        <v>262</v>
      </c>
      <c r="B59" s="276" t="s">
        <v>264</v>
      </c>
      <c r="C59" s="268"/>
      <c r="D59" s="268"/>
      <c r="E59" s="268"/>
    </row>
    <row r="60" spans="1:5" s="60" customFormat="1" ht="30.75" thickBot="1">
      <c r="A60" s="271" t="s">
        <v>21</v>
      </c>
      <c r="B60" s="278" t="s">
        <v>265</v>
      </c>
      <c r="C60" s="264">
        <f>+C5+C12+C19+C26+C33+C44+C50+C55</f>
        <v>3782000</v>
      </c>
      <c r="D60" s="264">
        <f>+D5+D12+D19+D26+D33+D44+D50+D55</f>
        <v>0</v>
      </c>
      <c r="E60" s="264">
        <f>+E5+E12+E19+E26+E33+E44+E50+E55</f>
        <v>0</v>
      </c>
    </row>
    <row r="61" spans="1:5" s="60" customFormat="1" ht="18" customHeight="1" thickBot="1">
      <c r="A61" s="280" t="s">
        <v>391</v>
      </c>
      <c r="B61" s="272" t="s">
        <v>266</v>
      </c>
      <c r="C61" s="264">
        <f>SUM(C62:C64)</f>
        <v>0</v>
      </c>
      <c r="D61" s="264">
        <f>SUM(D62:D64)</f>
        <v>0</v>
      </c>
      <c r="E61" s="264">
        <f>SUM(E62:E64)</f>
        <v>0</v>
      </c>
    </row>
    <row r="62" spans="1:5" s="60" customFormat="1" ht="18" customHeight="1">
      <c r="A62" s="273" t="s">
        <v>298</v>
      </c>
      <c r="B62" s="265" t="s">
        <v>267</v>
      </c>
      <c r="C62" s="268"/>
      <c r="D62" s="268"/>
      <c r="E62" s="268"/>
    </row>
    <row r="63" spans="1:5" s="60" customFormat="1" ht="30">
      <c r="A63" s="274" t="s">
        <v>307</v>
      </c>
      <c r="B63" s="267" t="s">
        <v>268</v>
      </c>
      <c r="C63" s="268"/>
      <c r="D63" s="268"/>
      <c r="E63" s="268"/>
    </row>
    <row r="64" spans="1:5" s="60" customFormat="1" ht="19.5" thickBot="1">
      <c r="A64" s="275" t="s">
        <v>308</v>
      </c>
      <c r="B64" s="281" t="s">
        <v>269</v>
      </c>
      <c r="C64" s="268"/>
      <c r="D64" s="268"/>
      <c r="E64" s="268"/>
    </row>
    <row r="65" spans="1:5" s="60" customFormat="1" ht="18" customHeight="1" thickBot="1">
      <c r="A65" s="280" t="s">
        <v>270</v>
      </c>
      <c r="B65" s="272" t="s">
        <v>271</v>
      </c>
      <c r="C65" s="264">
        <f>SUM(C66:C69)</f>
        <v>0</v>
      </c>
      <c r="D65" s="264">
        <f>SUM(D66:D69)</f>
        <v>0</v>
      </c>
      <c r="E65" s="264">
        <f>SUM(E66:E69)</f>
        <v>0</v>
      </c>
    </row>
    <row r="66" spans="1:5" s="60" customFormat="1" ht="30">
      <c r="A66" s="273" t="s">
        <v>133</v>
      </c>
      <c r="B66" s="265" t="s">
        <v>272</v>
      </c>
      <c r="C66" s="268"/>
      <c r="D66" s="268"/>
      <c r="E66" s="268"/>
    </row>
    <row r="67" spans="1:5" s="60" customFormat="1" ht="18.75">
      <c r="A67" s="274" t="s">
        <v>134</v>
      </c>
      <c r="B67" s="267" t="s">
        <v>273</v>
      </c>
      <c r="C67" s="268"/>
      <c r="D67" s="268"/>
      <c r="E67" s="268"/>
    </row>
    <row r="68" spans="1:5" s="60" customFormat="1" ht="30">
      <c r="A68" s="274" t="s">
        <v>299</v>
      </c>
      <c r="B68" s="267" t="s">
        <v>274</v>
      </c>
      <c r="C68" s="268"/>
      <c r="D68" s="268"/>
      <c r="E68" s="268"/>
    </row>
    <row r="69" spans="1:5" s="60" customFormat="1" ht="19.5" thickBot="1">
      <c r="A69" s="275" t="s">
        <v>300</v>
      </c>
      <c r="B69" s="276" t="s">
        <v>275</v>
      </c>
      <c r="C69" s="268"/>
      <c r="D69" s="268"/>
      <c r="E69" s="268"/>
    </row>
    <row r="70" spans="1:5" s="60" customFormat="1" ht="18" customHeight="1" thickBot="1">
      <c r="A70" s="280" t="s">
        <v>276</v>
      </c>
      <c r="B70" s="272" t="s">
        <v>277</v>
      </c>
      <c r="C70" s="264">
        <f>SUM(C71:C72)</f>
        <v>2096902</v>
      </c>
      <c r="D70" s="264">
        <f>SUM(D71:D72)</f>
        <v>0</v>
      </c>
      <c r="E70" s="264">
        <f>SUM(E71:E72)</f>
        <v>0</v>
      </c>
    </row>
    <row r="71" spans="1:5" s="60" customFormat="1" ht="18" customHeight="1">
      <c r="A71" s="273" t="s">
        <v>301</v>
      </c>
      <c r="B71" s="265" t="s">
        <v>278</v>
      </c>
      <c r="C71" s="268">
        <v>2096902</v>
      </c>
      <c r="D71" s="268"/>
      <c r="E71" s="268"/>
    </row>
    <row r="72" spans="1:5" s="60" customFormat="1" ht="18" customHeight="1" thickBot="1">
      <c r="A72" s="275" t="s">
        <v>302</v>
      </c>
      <c r="B72" s="276" t="s">
        <v>279</v>
      </c>
      <c r="C72" s="268"/>
      <c r="D72" s="268"/>
      <c r="E72" s="268"/>
    </row>
    <row r="73" spans="1:5" s="60" customFormat="1" ht="18" customHeight="1" thickBot="1">
      <c r="A73" s="280" t="s">
        <v>280</v>
      </c>
      <c r="B73" s="272" t="s">
        <v>281</v>
      </c>
      <c r="C73" s="264">
        <f>SUM(C74:C76)</f>
        <v>0</v>
      </c>
      <c r="D73" s="264">
        <f>SUM(D74:D76)</f>
        <v>0</v>
      </c>
      <c r="E73" s="264">
        <f>SUM(E74:E76)</f>
        <v>0</v>
      </c>
    </row>
    <row r="74" spans="1:5" s="60" customFormat="1" ht="18" customHeight="1">
      <c r="A74" s="273" t="s">
        <v>303</v>
      </c>
      <c r="B74" s="265" t="s">
        <v>481</v>
      </c>
      <c r="D74" s="268"/>
      <c r="E74" s="268"/>
    </row>
    <row r="75" spans="1:5" s="60" customFormat="1" ht="18" customHeight="1">
      <c r="A75" s="274" t="s">
        <v>304</v>
      </c>
      <c r="B75" s="267" t="s">
        <v>283</v>
      </c>
      <c r="C75" s="268"/>
      <c r="D75" s="268"/>
      <c r="E75" s="268"/>
    </row>
    <row r="76" spans="1:5" s="60" customFormat="1" ht="18" customHeight="1" thickBot="1">
      <c r="A76" s="275" t="s">
        <v>305</v>
      </c>
      <c r="B76" s="276" t="s">
        <v>284</v>
      </c>
      <c r="C76" s="268"/>
      <c r="D76" s="268"/>
      <c r="E76" s="268"/>
    </row>
    <row r="77" spans="1:5" s="60" customFormat="1" ht="18" customHeight="1" thickBot="1">
      <c r="A77" s="280" t="s">
        <v>285</v>
      </c>
      <c r="B77" s="272" t="s">
        <v>306</v>
      </c>
      <c r="C77" s="264">
        <f>SUM(C78:C81)</f>
        <v>0</v>
      </c>
      <c r="D77" s="264">
        <f>SUM(D78:D81)</f>
        <v>0</v>
      </c>
      <c r="E77" s="264">
        <f>SUM(E78:E81)</f>
        <v>0</v>
      </c>
    </row>
    <row r="78" spans="1:5" s="60" customFormat="1" ht="18" customHeight="1">
      <c r="A78" s="282" t="s">
        <v>286</v>
      </c>
      <c r="B78" s="265" t="s">
        <v>287</v>
      </c>
      <c r="C78" s="268"/>
      <c r="D78" s="268"/>
      <c r="E78" s="268"/>
    </row>
    <row r="79" spans="1:5" s="60" customFormat="1" ht="30">
      <c r="A79" s="283" t="s">
        <v>288</v>
      </c>
      <c r="B79" s="267" t="s">
        <v>289</v>
      </c>
      <c r="C79" s="268"/>
      <c r="D79" s="268"/>
      <c r="E79" s="268"/>
    </row>
    <row r="80" spans="1:5" s="60" customFormat="1" ht="20.25" customHeight="1">
      <c r="A80" s="283" t="s">
        <v>290</v>
      </c>
      <c r="B80" s="267" t="s">
        <v>291</v>
      </c>
      <c r="C80" s="268"/>
      <c r="D80" s="268"/>
      <c r="E80" s="268"/>
    </row>
    <row r="81" spans="1:5" s="60" customFormat="1" ht="18" customHeight="1" thickBot="1">
      <c r="A81" s="284" t="s">
        <v>292</v>
      </c>
      <c r="B81" s="276" t="s">
        <v>293</v>
      </c>
      <c r="C81" s="268"/>
      <c r="D81" s="268"/>
      <c r="E81" s="268"/>
    </row>
    <row r="82" spans="1:5" s="60" customFormat="1" ht="18" customHeight="1" thickBot="1">
      <c r="A82" s="280" t="s">
        <v>294</v>
      </c>
      <c r="B82" s="272" t="s">
        <v>295</v>
      </c>
      <c r="C82" s="285"/>
      <c r="D82" s="285"/>
      <c r="E82" s="285"/>
    </row>
    <row r="83" spans="1:5" s="60" customFormat="1" ht="31.5" thickBot="1">
      <c r="A83" s="280" t="s">
        <v>296</v>
      </c>
      <c r="B83" s="286" t="s">
        <v>297</v>
      </c>
      <c r="C83" s="264">
        <f>+C61+C65+C70+C73+C77+C82</f>
        <v>2096902</v>
      </c>
      <c r="D83" s="264">
        <f>+D61+D65+D70+D73+D77+D82</f>
        <v>0</v>
      </c>
      <c r="E83" s="264">
        <f>+E61+E65+E70+E73+E77+E82</f>
        <v>0</v>
      </c>
    </row>
    <row r="84" spans="1:5" s="60" customFormat="1" ht="18" customHeight="1" thickBot="1">
      <c r="A84" s="287" t="s">
        <v>309</v>
      </c>
      <c r="B84" s="288" t="s">
        <v>397</v>
      </c>
      <c r="C84" s="264">
        <f>+C60+C83</f>
        <v>5878902</v>
      </c>
      <c r="D84" s="264">
        <f>+D60+D83</f>
        <v>0</v>
      </c>
      <c r="E84" s="264">
        <f>+E60+E83</f>
        <v>0</v>
      </c>
    </row>
    <row r="85" spans="1:5" s="60" customFormat="1" ht="19.5" thickBot="1">
      <c r="A85" s="289"/>
      <c r="B85" s="290"/>
      <c r="C85" s="291"/>
      <c r="D85" s="291"/>
      <c r="E85" s="292"/>
    </row>
    <row r="86" spans="1:5" s="52" customFormat="1" ht="18" customHeight="1" thickBot="1">
      <c r="A86" s="296" t="s">
        <v>48</v>
      </c>
      <c r="B86" s="297"/>
      <c r="C86" s="297"/>
      <c r="D86" s="297"/>
      <c r="E86" s="298"/>
    </row>
    <row r="87" spans="1:5" s="61" customFormat="1" ht="18" customHeight="1" thickBot="1">
      <c r="A87" s="299" t="s">
        <v>13</v>
      </c>
      <c r="B87" s="300" t="s">
        <v>431</v>
      </c>
      <c r="C87" s="301">
        <f>SUM(C88:C92)</f>
        <v>3582000</v>
      </c>
      <c r="D87" s="301">
        <f>SUM(D88:D92)</f>
        <v>0</v>
      </c>
      <c r="E87" s="301">
        <f>SUM(E88:E92)</f>
        <v>0</v>
      </c>
    </row>
    <row r="88" spans="1:5" s="52" customFormat="1" ht="18" customHeight="1">
      <c r="A88" s="302" t="s">
        <v>89</v>
      </c>
      <c r="B88" s="303" t="s">
        <v>41</v>
      </c>
      <c r="C88" s="304">
        <v>0</v>
      </c>
      <c r="D88" s="304"/>
      <c r="E88" s="304"/>
    </row>
    <row r="89" spans="1:5" s="60" customFormat="1" ht="18" customHeight="1">
      <c r="A89" s="274" t="s">
        <v>90</v>
      </c>
      <c r="B89" s="305" t="s">
        <v>165</v>
      </c>
      <c r="C89" s="268">
        <v>0</v>
      </c>
      <c r="D89" s="268"/>
      <c r="E89" s="268"/>
    </row>
    <row r="90" spans="1:5" s="52" customFormat="1" ht="18" customHeight="1">
      <c r="A90" s="274" t="s">
        <v>91</v>
      </c>
      <c r="B90" s="305" t="s">
        <v>125</v>
      </c>
      <c r="C90" s="277">
        <v>3582000</v>
      </c>
      <c r="D90" s="277"/>
      <c r="E90" s="277"/>
    </row>
    <row r="91" spans="1:5" s="52" customFormat="1" ht="18" customHeight="1">
      <c r="A91" s="274" t="s">
        <v>92</v>
      </c>
      <c r="B91" s="306" t="s">
        <v>166</v>
      </c>
      <c r="C91" s="277">
        <v>0</v>
      </c>
      <c r="D91" s="277"/>
      <c r="E91" s="277"/>
    </row>
    <row r="92" spans="1:5" s="52" customFormat="1" ht="18" customHeight="1">
      <c r="A92" s="274" t="s">
        <v>103</v>
      </c>
      <c r="B92" s="307" t="s">
        <v>167</v>
      </c>
      <c r="C92" s="277">
        <v>0</v>
      </c>
      <c r="D92" s="277"/>
      <c r="E92" s="277"/>
    </row>
    <row r="93" spans="1:5" s="52" customFormat="1" ht="18" customHeight="1">
      <c r="A93" s="274" t="s">
        <v>93</v>
      </c>
      <c r="B93" s="328" t="s">
        <v>312</v>
      </c>
      <c r="C93" s="329"/>
      <c r="D93" s="329"/>
      <c r="E93" s="329"/>
    </row>
    <row r="94" spans="1:5" s="52" customFormat="1" ht="18" customHeight="1">
      <c r="A94" s="274" t="s">
        <v>94</v>
      </c>
      <c r="B94" s="330" t="s">
        <v>313</v>
      </c>
      <c r="C94" s="329"/>
      <c r="D94" s="329"/>
      <c r="E94" s="329"/>
    </row>
    <row r="95" spans="1:5" s="52" customFormat="1" ht="18" customHeight="1">
      <c r="A95" s="274" t="s">
        <v>104</v>
      </c>
      <c r="B95" s="328" t="s">
        <v>314</v>
      </c>
      <c r="C95" s="329"/>
      <c r="D95" s="329"/>
      <c r="E95" s="329"/>
    </row>
    <row r="96" spans="1:5" s="52" customFormat="1" ht="18" customHeight="1">
      <c r="A96" s="274" t="s">
        <v>105</v>
      </c>
      <c r="B96" s="328" t="s">
        <v>315</v>
      </c>
      <c r="C96" s="329"/>
      <c r="D96" s="329"/>
      <c r="E96" s="329"/>
    </row>
    <row r="97" spans="1:5" s="52" customFormat="1" ht="18" customHeight="1">
      <c r="A97" s="274" t="s">
        <v>106</v>
      </c>
      <c r="B97" s="330" t="s">
        <v>316</v>
      </c>
      <c r="C97" s="329">
        <v>0</v>
      </c>
      <c r="D97" s="329"/>
      <c r="E97" s="329"/>
    </row>
    <row r="98" spans="1:5" s="52" customFormat="1" ht="18" customHeight="1">
      <c r="A98" s="274" t="s">
        <v>107</v>
      </c>
      <c r="B98" s="330" t="s">
        <v>317</v>
      </c>
      <c r="C98" s="329"/>
      <c r="D98" s="329"/>
      <c r="E98" s="329"/>
    </row>
    <row r="99" spans="1:5" s="52" customFormat="1" ht="18" customHeight="1">
      <c r="A99" s="274" t="s">
        <v>109</v>
      </c>
      <c r="B99" s="328" t="s">
        <v>318</v>
      </c>
      <c r="C99" s="329"/>
      <c r="D99" s="329"/>
      <c r="E99" s="329"/>
    </row>
    <row r="100" spans="1:5" s="52" customFormat="1" ht="18" customHeight="1">
      <c r="A100" s="308" t="s">
        <v>168</v>
      </c>
      <c r="B100" s="331" t="s">
        <v>319</v>
      </c>
      <c r="C100" s="329"/>
      <c r="D100" s="329"/>
      <c r="E100" s="329"/>
    </row>
    <row r="101" spans="1:5" s="52" customFormat="1" ht="18" customHeight="1">
      <c r="A101" s="274" t="s">
        <v>310</v>
      </c>
      <c r="B101" s="331" t="s">
        <v>320</v>
      </c>
      <c r="C101" s="329"/>
      <c r="D101" s="329"/>
      <c r="E101" s="329"/>
    </row>
    <row r="102" spans="1:5" s="52" customFormat="1" ht="18" customHeight="1" thickBot="1">
      <c r="A102" s="310" t="s">
        <v>311</v>
      </c>
      <c r="B102" s="332" t="s">
        <v>321</v>
      </c>
      <c r="C102" s="333">
        <v>0</v>
      </c>
      <c r="D102" s="333"/>
      <c r="E102" s="333"/>
    </row>
    <row r="103" spans="1:5" s="52" customFormat="1" ht="18" customHeight="1" thickBot="1">
      <c r="A103" s="271" t="s">
        <v>14</v>
      </c>
      <c r="B103" s="311" t="s">
        <v>432</v>
      </c>
      <c r="C103" s="264">
        <f>+C104+C106+C108</f>
        <v>2096902</v>
      </c>
      <c r="D103" s="264">
        <f>+D104+D106+D108</f>
        <v>0</v>
      </c>
      <c r="E103" s="264">
        <f>+E104+E106+E108</f>
        <v>0</v>
      </c>
    </row>
    <row r="104" spans="1:5" s="52" customFormat="1" ht="18" customHeight="1">
      <c r="A104" s="273" t="s">
        <v>95</v>
      </c>
      <c r="B104" s="305" t="s">
        <v>195</v>
      </c>
      <c r="C104" s="266"/>
      <c r="D104" s="266"/>
      <c r="E104" s="266"/>
    </row>
    <row r="105" spans="1:5" s="52" customFormat="1" ht="18" customHeight="1">
      <c r="A105" s="273" t="s">
        <v>96</v>
      </c>
      <c r="B105" s="331" t="s">
        <v>325</v>
      </c>
      <c r="C105" s="334">
        <v>0</v>
      </c>
      <c r="D105" s="334"/>
      <c r="E105" s="334"/>
    </row>
    <row r="106" spans="1:5" s="52" customFormat="1" ht="18" customHeight="1">
      <c r="A106" s="273" t="s">
        <v>97</v>
      </c>
      <c r="B106" s="309" t="s">
        <v>169</v>
      </c>
      <c r="C106" s="268">
        <v>2096902</v>
      </c>
      <c r="D106" s="268"/>
      <c r="E106" s="268"/>
    </row>
    <row r="107" spans="1:5" s="52" customFormat="1" ht="18" customHeight="1">
      <c r="A107" s="273" t="s">
        <v>98</v>
      </c>
      <c r="B107" s="309" t="s">
        <v>326</v>
      </c>
      <c r="C107" s="312"/>
      <c r="D107" s="312"/>
      <c r="E107" s="312"/>
    </row>
    <row r="108" spans="1:5" s="52" customFormat="1" ht="18" customHeight="1">
      <c r="A108" s="273" t="s">
        <v>99</v>
      </c>
      <c r="B108" s="313" t="s">
        <v>197</v>
      </c>
      <c r="C108" s="312"/>
      <c r="D108" s="312"/>
      <c r="E108" s="312"/>
    </row>
    <row r="109" spans="1:5" s="52" customFormat="1" ht="28.5">
      <c r="A109" s="273" t="s">
        <v>108</v>
      </c>
      <c r="B109" s="314" t="s">
        <v>405</v>
      </c>
      <c r="C109" s="312"/>
      <c r="D109" s="312"/>
      <c r="E109" s="312"/>
    </row>
    <row r="110" spans="1:5" s="52" customFormat="1" ht="25.5">
      <c r="A110" s="273" t="s">
        <v>110</v>
      </c>
      <c r="B110" s="335" t="s">
        <v>331</v>
      </c>
      <c r="C110" s="336"/>
      <c r="D110" s="336"/>
      <c r="E110" s="336"/>
    </row>
    <row r="111" spans="1:5" s="52" customFormat="1" ht="25.5">
      <c r="A111" s="273" t="s">
        <v>170</v>
      </c>
      <c r="B111" s="328" t="s">
        <v>315</v>
      </c>
      <c r="C111" s="336"/>
      <c r="D111" s="336"/>
      <c r="E111" s="336"/>
    </row>
    <row r="112" spans="1:5" s="52" customFormat="1" ht="18.75">
      <c r="A112" s="273" t="s">
        <v>171</v>
      </c>
      <c r="B112" s="328" t="s">
        <v>330</v>
      </c>
      <c r="C112" s="336"/>
      <c r="D112" s="336"/>
      <c r="E112" s="336"/>
    </row>
    <row r="113" spans="1:5" s="52" customFormat="1" ht="18.75">
      <c r="A113" s="273" t="s">
        <v>172</v>
      </c>
      <c r="B113" s="328" t="s">
        <v>329</v>
      </c>
      <c r="C113" s="336"/>
      <c r="D113" s="336"/>
      <c r="E113" s="336"/>
    </row>
    <row r="114" spans="1:5" s="52" customFormat="1" ht="25.5">
      <c r="A114" s="273" t="s">
        <v>322</v>
      </c>
      <c r="B114" s="328" t="s">
        <v>318</v>
      </c>
      <c r="C114" s="336"/>
      <c r="D114" s="336"/>
      <c r="E114" s="336"/>
    </row>
    <row r="115" spans="1:5" s="52" customFormat="1" ht="18.75">
      <c r="A115" s="273" t="s">
        <v>323</v>
      </c>
      <c r="B115" s="328" t="s">
        <v>328</v>
      </c>
      <c r="C115" s="336"/>
      <c r="D115" s="336"/>
      <c r="E115" s="336"/>
    </row>
    <row r="116" spans="1:5" s="52" customFormat="1" ht="26.25" thickBot="1">
      <c r="A116" s="308" t="s">
        <v>324</v>
      </c>
      <c r="B116" s="328" t="s">
        <v>327</v>
      </c>
      <c r="C116" s="337"/>
      <c r="D116" s="337"/>
      <c r="E116" s="337"/>
    </row>
    <row r="117" spans="1:5" s="52" customFormat="1" ht="18" customHeight="1" thickBot="1">
      <c r="A117" s="271" t="s">
        <v>15</v>
      </c>
      <c r="B117" s="278" t="s">
        <v>332</v>
      </c>
      <c r="C117" s="264">
        <f>+C118+C119</f>
        <v>200000</v>
      </c>
      <c r="D117" s="264">
        <f>+D118+D119</f>
        <v>0</v>
      </c>
      <c r="E117" s="264">
        <f>+E118+E119</f>
        <v>0</v>
      </c>
    </row>
    <row r="118" spans="1:5" s="52" customFormat="1" ht="18" customHeight="1">
      <c r="A118" s="273" t="s">
        <v>78</v>
      </c>
      <c r="B118" s="315" t="s">
        <v>49</v>
      </c>
      <c r="C118" s="266">
        <v>200000</v>
      </c>
      <c r="D118" s="266"/>
      <c r="E118" s="266"/>
    </row>
    <row r="119" spans="1:5" s="52" customFormat="1" ht="18" customHeight="1" thickBot="1">
      <c r="A119" s="275" t="s">
        <v>79</v>
      </c>
      <c r="B119" s="309" t="s">
        <v>50</v>
      </c>
      <c r="C119" s="277"/>
      <c r="D119" s="277"/>
      <c r="E119" s="277"/>
    </row>
    <row r="120" spans="1:5" s="52" customFormat="1" ht="18" customHeight="1" thickBot="1">
      <c r="A120" s="271" t="s">
        <v>16</v>
      </c>
      <c r="B120" s="278" t="s">
        <v>333</v>
      </c>
      <c r="C120" s="264">
        <f>+C87+C103+C117</f>
        <v>5878902</v>
      </c>
      <c r="D120" s="264">
        <f>+D87+D103+D117</f>
        <v>0</v>
      </c>
      <c r="E120" s="264">
        <f>+E87+E103+E117</f>
        <v>0</v>
      </c>
    </row>
    <row r="121" spans="1:5" s="52" customFormat="1" ht="18" customHeight="1" thickBot="1">
      <c r="A121" s="271" t="s">
        <v>17</v>
      </c>
      <c r="B121" s="278" t="s">
        <v>334</v>
      </c>
      <c r="C121" s="264">
        <f>+C122+C123+C124</f>
        <v>0</v>
      </c>
      <c r="D121" s="264">
        <f>+D122+D123+D124</f>
        <v>0</v>
      </c>
      <c r="E121" s="264">
        <f>+E122+E123+E124</f>
        <v>0</v>
      </c>
    </row>
    <row r="122" spans="1:5" s="52" customFormat="1" ht="18" customHeight="1">
      <c r="A122" s="273" t="s">
        <v>82</v>
      </c>
      <c r="B122" s="315" t="s">
        <v>335</v>
      </c>
      <c r="C122" s="312"/>
      <c r="D122" s="312"/>
      <c r="E122" s="312"/>
    </row>
    <row r="123" spans="1:5" s="52" customFormat="1" ht="18" customHeight="1">
      <c r="A123" s="273" t="s">
        <v>83</v>
      </c>
      <c r="B123" s="315" t="s">
        <v>336</v>
      </c>
      <c r="C123" s="312"/>
      <c r="D123" s="312"/>
      <c r="E123" s="312"/>
    </row>
    <row r="124" spans="1:5" s="52" customFormat="1" ht="18" customHeight="1" thickBot="1">
      <c r="A124" s="308" t="s">
        <v>84</v>
      </c>
      <c r="B124" s="316" t="s">
        <v>337</v>
      </c>
      <c r="C124" s="312"/>
      <c r="D124" s="312"/>
      <c r="E124" s="312"/>
    </row>
    <row r="125" spans="1:5" s="52" customFormat="1" ht="18" customHeight="1" thickBot="1">
      <c r="A125" s="271" t="s">
        <v>18</v>
      </c>
      <c r="B125" s="278" t="s">
        <v>390</v>
      </c>
      <c r="C125" s="264">
        <f>+C126+C127+C128+C129</f>
        <v>0</v>
      </c>
      <c r="D125" s="264">
        <f>+D126+D127+D128+D129</f>
        <v>0</v>
      </c>
      <c r="E125" s="264">
        <f>+E126+E127+E128+E129</f>
        <v>0</v>
      </c>
    </row>
    <row r="126" spans="1:5" s="52" customFormat="1" ht="18" customHeight="1">
      <c r="A126" s="273" t="s">
        <v>85</v>
      </c>
      <c r="B126" s="315" t="s">
        <v>338</v>
      </c>
      <c r="C126" s="312"/>
      <c r="D126" s="312"/>
      <c r="E126" s="312"/>
    </row>
    <row r="127" spans="1:5" s="52" customFormat="1" ht="18" customHeight="1">
      <c r="A127" s="273" t="s">
        <v>86</v>
      </c>
      <c r="B127" s="315" t="s">
        <v>339</v>
      </c>
      <c r="C127" s="312"/>
      <c r="D127" s="312"/>
      <c r="E127" s="312"/>
    </row>
    <row r="128" spans="1:5" s="52" customFormat="1" ht="18" customHeight="1">
      <c r="A128" s="273" t="s">
        <v>249</v>
      </c>
      <c r="B128" s="315" t="s">
        <v>340</v>
      </c>
      <c r="C128" s="312"/>
      <c r="D128" s="312"/>
      <c r="E128" s="312"/>
    </row>
    <row r="129" spans="1:5" s="52" customFormat="1" ht="18" customHeight="1" thickBot="1">
      <c r="A129" s="308" t="s">
        <v>250</v>
      </c>
      <c r="B129" s="316" t="s">
        <v>341</v>
      </c>
      <c r="C129" s="312"/>
      <c r="D129" s="312"/>
      <c r="E129" s="312"/>
    </row>
    <row r="130" spans="1:5" s="52" customFormat="1" ht="18" customHeight="1" thickBot="1">
      <c r="A130" s="271" t="s">
        <v>19</v>
      </c>
      <c r="B130" s="278" t="s">
        <v>342</v>
      </c>
      <c r="C130" s="264">
        <f>SUM(C131:C134)</f>
        <v>0</v>
      </c>
      <c r="D130" s="264">
        <f>+D131+D132+D133+D134</f>
        <v>0</v>
      </c>
      <c r="E130" s="264">
        <f>+E131+E132+E133+E134</f>
        <v>0</v>
      </c>
    </row>
    <row r="131" spans="1:5" s="52" customFormat="1" ht="18" customHeight="1">
      <c r="A131" s="273" t="s">
        <v>87</v>
      </c>
      <c r="B131" s="315" t="s">
        <v>343</v>
      </c>
      <c r="C131" s="312"/>
      <c r="D131" s="312"/>
      <c r="E131" s="312"/>
    </row>
    <row r="132" spans="1:5" s="52" customFormat="1" ht="18" customHeight="1">
      <c r="A132" s="273" t="s">
        <v>88</v>
      </c>
      <c r="B132" s="315" t="s">
        <v>352</v>
      </c>
      <c r="C132" s="268"/>
      <c r="D132" s="312"/>
      <c r="E132" s="312"/>
    </row>
    <row r="133" spans="1:5" s="52" customFormat="1" ht="18" customHeight="1">
      <c r="A133" s="273" t="s">
        <v>259</v>
      </c>
      <c r="B133" s="315" t="s">
        <v>344</v>
      </c>
      <c r="C133" s="312"/>
      <c r="D133" s="312"/>
      <c r="E133" s="312"/>
    </row>
    <row r="134" spans="1:5" s="52" customFormat="1" ht="18" customHeight="1" thickBot="1">
      <c r="A134" s="308" t="s">
        <v>260</v>
      </c>
      <c r="B134" s="316" t="s">
        <v>422</v>
      </c>
      <c r="C134" s="312"/>
      <c r="D134" s="312"/>
      <c r="E134" s="312"/>
    </row>
    <row r="135" spans="1:5" s="52" customFormat="1" ht="18" customHeight="1" thickBot="1">
      <c r="A135" s="271" t="s">
        <v>20</v>
      </c>
      <c r="B135" s="278" t="s">
        <v>345</v>
      </c>
      <c r="C135" s="317"/>
      <c r="D135" s="317">
        <f>+D136+D137+D138+D139</f>
        <v>0</v>
      </c>
      <c r="E135" s="317">
        <f>+E136+E137+E138+E139</f>
        <v>0</v>
      </c>
    </row>
    <row r="136" spans="1:5" s="52" customFormat="1" ht="18" customHeight="1">
      <c r="A136" s="273" t="s">
        <v>163</v>
      </c>
      <c r="B136" s="315" t="s">
        <v>346</v>
      </c>
      <c r="C136" s="312"/>
      <c r="D136" s="312"/>
      <c r="E136" s="312"/>
    </row>
    <row r="137" spans="1:5" s="52" customFormat="1" ht="18" customHeight="1">
      <c r="A137" s="273" t="s">
        <v>164</v>
      </c>
      <c r="B137" s="315" t="s">
        <v>347</v>
      </c>
      <c r="C137" s="312"/>
      <c r="D137" s="312"/>
      <c r="E137" s="312"/>
    </row>
    <row r="138" spans="1:5" s="52" customFormat="1" ht="18" customHeight="1">
      <c r="A138" s="273" t="s">
        <v>196</v>
      </c>
      <c r="B138" s="315" t="s">
        <v>348</v>
      </c>
      <c r="C138" s="312"/>
      <c r="D138" s="312"/>
      <c r="E138" s="312"/>
    </row>
    <row r="139" spans="1:5" s="52" customFormat="1" ht="18" customHeight="1" thickBot="1">
      <c r="A139" s="273" t="s">
        <v>262</v>
      </c>
      <c r="B139" s="315" t="s">
        <v>349</v>
      </c>
      <c r="C139" s="312"/>
      <c r="D139" s="312"/>
      <c r="E139" s="312"/>
    </row>
    <row r="140" spans="1:5" s="52" customFormat="1" ht="18" customHeight="1" thickBot="1">
      <c r="A140" s="271" t="s">
        <v>21</v>
      </c>
      <c r="B140" s="278" t="s">
        <v>350</v>
      </c>
      <c r="C140" s="318">
        <f>+C121+C125+C130+C135</f>
        <v>0</v>
      </c>
      <c r="D140" s="318">
        <f>+D121+D125+D130+D135</f>
        <v>0</v>
      </c>
      <c r="E140" s="318">
        <f>+E121+E125+E130+E135</f>
        <v>0</v>
      </c>
    </row>
    <row r="141" spans="1:5" s="52" customFormat="1" ht="18" customHeight="1" thickBot="1">
      <c r="A141" s="319" t="s">
        <v>22</v>
      </c>
      <c r="B141" s="320" t="s">
        <v>351</v>
      </c>
      <c r="C141" s="318">
        <f>+C120+C140</f>
        <v>5878902</v>
      </c>
      <c r="D141" s="318">
        <f>+D120+D140</f>
        <v>0</v>
      </c>
      <c r="E141" s="318">
        <f>+E120+E140</f>
        <v>0</v>
      </c>
    </row>
    <row r="142" spans="1:5" s="52" customFormat="1" ht="18" customHeight="1" thickBot="1">
      <c r="A142" s="321"/>
      <c r="B142" s="322"/>
      <c r="C142" s="295"/>
      <c r="D142" s="295"/>
      <c r="E142" s="295"/>
    </row>
    <row r="143" spans="1:9" s="52" customFormat="1" ht="18" customHeight="1" thickBot="1">
      <c r="A143" s="323" t="s">
        <v>442</v>
      </c>
      <c r="B143" s="324"/>
      <c r="C143" s="325">
        <v>0</v>
      </c>
      <c r="D143" s="325"/>
      <c r="E143" s="325"/>
      <c r="F143" s="62"/>
      <c r="G143" s="63"/>
      <c r="H143" s="63"/>
      <c r="I143" s="63"/>
    </row>
    <row r="144" spans="1:5" s="60" customFormat="1" ht="18" customHeight="1" thickBot="1">
      <c r="A144" s="323" t="s">
        <v>187</v>
      </c>
      <c r="B144" s="324"/>
      <c r="C144" s="325">
        <v>4</v>
      </c>
      <c r="D144" s="325"/>
      <c r="E144" s="325"/>
    </row>
    <row r="145" s="52" customFormat="1" ht="18" customHeight="1">
      <c r="C145" s="6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Nagymányoki Német Nemzetiségi Önkormányzat
kötelező feladatok
2018. ÉVI KÖLTSÉGVETÉSÉNEK MÉRLEGE
&amp;10
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C72" sqref="C72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3" customWidth="1"/>
    <col min="5" max="5" width="16.875" style="43" customWidth="1"/>
    <col min="6" max="16384" width="9.375" style="43" customWidth="1"/>
  </cols>
  <sheetData>
    <row r="1" spans="1:3" s="52" customFormat="1" ht="18" customHeight="1">
      <c r="A1" s="477" t="s">
        <v>10</v>
      </c>
      <c r="B1" s="477"/>
      <c r="C1" s="477"/>
    </row>
    <row r="2" spans="1:3" s="52" customFormat="1" ht="18" customHeight="1" thickBot="1">
      <c r="A2" s="478" t="s">
        <v>136</v>
      </c>
      <c r="B2" s="478"/>
      <c r="C2" s="53" t="s">
        <v>478</v>
      </c>
    </row>
    <row r="3" spans="1:5" s="52" customFormat="1" ht="18" customHeight="1" thickBot="1">
      <c r="A3" s="54" t="s">
        <v>58</v>
      </c>
      <c r="B3" s="55" t="s">
        <v>12</v>
      </c>
      <c r="C3" s="56" t="s">
        <v>413</v>
      </c>
      <c r="D3" s="56" t="s">
        <v>414</v>
      </c>
      <c r="E3" s="56"/>
    </row>
    <row r="4" spans="1:5" s="60" customFormat="1" ht="18" customHeight="1" thickBot="1">
      <c r="A4" s="57">
        <v>1</v>
      </c>
      <c r="B4" s="58">
        <v>2</v>
      </c>
      <c r="C4" s="59">
        <v>3</v>
      </c>
      <c r="D4" s="59">
        <v>4</v>
      </c>
      <c r="E4" s="59"/>
    </row>
    <row r="5" spans="1:5" s="60" customFormat="1" ht="18" customHeight="1" thickBot="1">
      <c r="A5" s="262" t="s">
        <v>13</v>
      </c>
      <c r="B5" s="263" t="s">
        <v>222</v>
      </c>
      <c r="C5" s="264">
        <f>SUM(C6:C9)</f>
        <v>0</v>
      </c>
      <c r="D5" s="264">
        <f>SUM(D6:D11)</f>
        <v>0</v>
      </c>
      <c r="E5" s="264">
        <f>SUM(E6:E11)</f>
        <v>0</v>
      </c>
    </row>
    <row r="6" spans="1:5" s="60" customFormat="1" ht="30">
      <c r="A6" s="273" t="s">
        <v>89</v>
      </c>
      <c r="B6" s="265" t="s">
        <v>423</v>
      </c>
      <c r="C6" s="266"/>
      <c r="D6" s="266"/>
      <c r="E6" s="266"/>
    </row>
    <row r="7" spans="1:5" s="60" customFormat="1" ht="30">
      <c r="A7" s="274" t="s">
        <v>90</v>
      </c>
      <c r="B7" s="267" t="s">
        <v>424</v>
      </c>
      <c r="C7" s="268"/>
      <c r="D7" s="268"/>
      <c r="E7" s="268"/>
    </row>
    <row r="8" spans="1:5" s="60" customFormat="1" ht="30">
      <c r="A8" s="274" t="s">
        <v>91</v>
      </c>
      <c r="B8" s="267" t="s">
        <v>425</v>
      </c>
      <c r="C8" s="268"/>
      <c r="D8" s="268"/>
      <c r="E8" s="268"/>
    </row>
    <row r="9" spans="1:5" s="60" customFormat="1" ht="18.75">
      <c r="A9" s="274" t="s">
        <v>417</v>
      </c>
      <c r="B9" s="267" t="s">
        <v>426</v>
      </c>
      <c r="C9" s="268"/>
      <c r="D9" s="268"/>
      <c r="E9" s="268"/>
    </row>
    <row r="10" spans="1:5" s="60" customFormat="1" ht="28.5">
      <c r="A10" s="274" t="s">
        <v>103</v>
      </c>
      <c r="B10" s="239" t="s">
        <v>428</v>
      </c>
      <c r="C10" s="269"/>
      <c r="D10" s="268"/>
      <c r="E10" s="268"/>
    </row>
    <row r="11" spans="1:5" s="60" customFormat="1" ht="19.5" thickBot="1">
      <c r="A11" s="275" t="s">
        <v>418</v>
      </c>
      <c r="B11" s="267" t="s">
        <v>427</v>
      </c>
      <c r="C11" s="270"/>
      <c r="D11" s="268"/>
      <c r="E11" s="268"/>
    </row>
    <row r="12" spans="1:5" s="60" customFormat="1" ht="18" customHeight="1" thickBot="1">
      <c r="A12" s="271" t="s">
        <v>14</v>
      </c>
      <c r="B12" s="272" t="s">
        <v>223</v>
      </c>
      <c r="C12" s="264">
        <f>+C13+C14+C15+C16+C17</f>
        <v>0</v>
      </c>
      <c r="D12" s="264">
        <f>+D13+D14+D15+D16+D17</f>
        <v>0</v>
      </c>
      <c r="E12" s="264">
        <f>+E13+E14+E15+E16+E17</f>
        <v>0</v>
      </c>
    </row>
    <row r="13" spans="1:5" s="60" customFormat="1" ht="18" customHeight="1">
      <c r="A13" s="273" t="s">
        <v>95</v>
      </c>
      <c r="B13" s="265" t="s">
        <v>224</v>
      </c>
      <c r="C13" s="266"/>
      <c r="D13" s="266"/>
      <c r="E13" s="266"/>
    </row>
    <row r="14" spans="1:5" s="60" customFormat="1" ht="30">
      <c r="A14" s="274" t="s">
        <v>96</v>
      </c>
      <c r="B14" s="267" t="s">
        <v>225</v>
      </c>
      <c r="C14" s="268"/>
      <c r="D14" s="268"/>
      <c r="E14" s="268"/>
    </row>
    <row r="15" spans="1:5" s="60" customFormat="1" ht="30">
      <c r="A15" s="274" t="s">
        <v>97</v>
      </c>
      <c r="B15" s="267" t="s">
        <v>401</v>
      </c>
      <c r="C15" s="268"/>
      <c r="D15" s="268"/>
      <c r="E15" s="268"/>
    </row>
    <row r="16" spans="1:5" s="60" customFormat="1" ht="30">
      <c r="A16" s="274" t="s">
        <v>98</v>
      </c>
      <c r="B16" s="267" t="s">
        <v>402</v>
      </c>
      <c r="C16" s="268"/>
      <c r="D16" s="268"/>
      <c r="E16" s="268"/>
    </row>
    <row r="17" spans="1:5" s="60" customFormat="1" ht="25.5">
      <c r="A17" s="274" t="s">
        <v>99</v>
      </c>
      <c r="B17" s="238" t="s">
        <v>429</v>
      </c>
      <c r="C17" s="268"/>
      <c r="D17" s="268"/>
      <c r="E17" s="268"/>
    </row>
    <row r="18" spans="1:5" s="60" customFormat="1" ht="19.5" thickBot="1">
      <c r="A18" s="275" t="s">
        <v>108</v>
      </c>
      <c r="B18" s="276" t="s">
        <v>226</v>
      </c>
      <c r="C18" s="277"/>
      <c r="D18" s="277"/>
      <c r="E18" s="277"/>
    </row>
    <row r="19" spans="1:5" s="60" customFormat="1" ht="18" customHeight="1" thickBot="1">
      <c r="A19" s="271" t="s">
        <v>15</v>
      </c>
      <c r="B19" s="278" t="s">
        <v>227</v>
      </c>
      <c r="C19" s="264">
        <f>+C20+C21+C22+C23+C24</f>
        <v>0</v>
      </c>
      <c r="D19" s="264">
        <f>+D20+D21+D22+D23+D24</f>
        <v>0</v>
      </c>
      <c r="E19" s="264">
        <f>+E20+E21+E22+E23+E24</f>
        <v>0</v>
      </c>
    </row>
    <row r="20" spans="1:5" s="60" customFormat="1" ht="30">
      <c r="A20" s="273" t="s">
        <v>78</v>
      </c>
      <c r="B20" s="265" t="s">
        <v>421</v>
      </c>
      <c r="C20" s="266"/>
      <c r="D20" s="266"/>
      <c r="E20" s="266"/>
    </row>
    <row r="21" spans="1:5" s="60" customFormat="1" ht="30">
      <c r="A21" s="274" t="s">
        <v>79</v>
      </c>
      <c r="B21" s="267" t="s">
        <v>228</v>
      </c>
      <c r="C21" s="268"/>
      <c r="D21" s="268"/>
      <c r="E21" s="268"/>
    </row>
    <row r="22" spans="1:5" s="60" customFormat="1" ht="30">
      <c r="A22" s="274" t="s">
        <v>80</v>
      </c>
      <c r="B22" s="267" t="s">
        <v>403</v>
      </c>
      <c r="C22" s="268"/>
      <c r="D22" s="268"/>
      <c r="E22" s="268"/>
    </row>
    <row r="23" spans="1:5" s="60" customFormat="1" ht="30">
      <c r="A23" s="274" t="s">
        <v>81</v>
      </c>
      <c r="B23" s="267" t="s">
        <v>404</v>
      </c>
      <c r="C23" s="268"/>
      <c r="D23" s="268"/>
      <c r="E23" s="268"/>
    </row>
    <row r="24" spans="1:5" s="60" customFormat="1" ht="18.75">
      <c r="A24" s="274" t="s">
        <v>153</v>
      </c>
      <c r="B24" s="267" t="s">
        <v>229</v>
      </c>
      <c r="C24" s="268"/>
      <c r="D24" s="268"/>
      <c r="E24" s="268"/>
    </row>
    <row r="25" spans="1:5" s="60" customFormat="1" ht="18" customHeight="1" thickBot="1">
      <c r="A25" s="275" t="s">
        <v>154</v>
      </c>
      <c r="B25" s="276" t="s">
        <v>230</v>
      </c>
      <c r="C25" s="277"/>
      <c r="D25" s="277"/>
      <c r="E25" s="277"/>
    </row>
    <row r="26" spans="1:5" s="60" customFormat="1" ht="18" customHeight="1" thickBot="1">
      <c r="A26" s="271" t="s">
        <v>155</v>
      </c>
      <c r="B26" s="278" t="s">
        <v>231</v>
      </c>
      <c r="C26" s="264">
        <f>+C27+C30+C31+C32</f>
        <v>0</v>
      </c>
      <c r="D26" s="264">
        <f>+D27+D30+D31+D32</f>
        <v>0</v>
      </c>
      <c r="E26" s="264">
        <f>+E27+E30+E31+E32</f>
        <v>0</v>
      </c>
    </row>
    <row r="27" spans="1:5" s="60" customFormat="1" ht="18" customHeight="1">
      <c r="A27" s="273" t="s">
        <v>232</v>
      </c>
      <c r="B27" s="265" t="s">
        <v>238</v>
      </c>
      <c r="C27" s="279"/>
      <c r="D27" s="279"/>
      <c r="E27" s="279"/>
    </row>
    <row r="28" spans="1:5" s="60" customFormat="1" ht="18" customHeight="1">
      <c r="A28" s="274" t="s">
        <v>233</v>
      </c>
      <c r="B28" s="326" t="s">
        <v>433</v>
      </c>
      <c r="C28" s="327"/>
      <c r="D28" s="268"/>
      <c r="E28" s="268"/>
    </row>
    <row r="29" spans="1:5" s="60" customFormat="1" ht="18" customHeight="1">
      <c r="A29" s="274" t="s">
        <v>234</v>
      </c>
      <c r="B29" s="326" t="s">
        <v>434</v>
      </c>
      <c r="C29" s="327"/>
      <c r="D29" s="268"/>
      <c r="E29" s="268"/>
    </row>
    <row r="30" spans="1:5" s="60" customFormat="1" ht="18" customHeight="1">
      <c r="A30" s="274" t="s">
        <v>235</v>
      </c>
      <c r="B30" s="267" t="s">
        <v>435</v>
      </c>
      <c r="C30" s="268"/>
      <c r="D30" s="268"/>
      <c r="E30" s="268"/>
    </row>
    <row r="31" spans="1:5" s="60" customFormat="1" ht="18.75">
      <c r="A31" s="274" t="s">
        <v>236</v>
      </c>
      <c r="B31" s="267" t="s">
        <v>239</v>
      </c>
      <c r="C31" s="268"/>
      <c r="D31" s="268"/>
      <c r="E31" s="268"/>
    </row>
    <row r="32" spans="1:5" s="60" customFormat="1" ht="18" customHeight="1" thickBot="1">
      <c r="A32" s="275" t="s">
        <v>237</v>
      </c>
      <c r="B32" s="276" t="s">
        <v>240</v>
      </c>
      <c r="C32" s="277"/>
      <c r="D32" s="277"/>
      <c r="E32" s="277"/>
    </row>
    <row r="33" spans="1:5" s="60" customFormat="1" ht="18" customHeight="1" thickBot="1">
      <c r="A33" s="271" t="s">
        <v>17</v>
      </c>
      <c r="B33" s="278" t="s">
        <v>241</v>
      </c>
      <c r="C33" s="264">
        <f>SUM(C34:C43)</f>
        <v>0</v>
      </c>
      <c r="D33" s="264">
        <f>SUM(D34:D43)</f>
        <v>0</v>
      </c>
      <c r="E33" s="264"/>
    </row>
    <row r="34" spans="1:5" s="60" customFormat="1" ht="18" customHeight="1">
      <c r="A34" s="273" t="s">
        <v>82</v>
      </c>
      <c r="B34" s="265" t="s">
        <v>244</v>
      </c>
      <c r="C34" s="266"/>
      <c r="D34" s="266"/>
      <c r="E34" s="266"/>
    </row>
    <row r="35" spans="1:5" s="60" customFormat="1" ht="18" customHeight="1">
      <c r="A35" s="274" t="s">
        <v>83</v>
      </c>
      <c r="B35" s="267" t="s">
        <v>436</v>
      </c>
      <c r="C35" s="268"/>
      <c r="D35" s="268"/>
      <c r="E35" s="268"/>
    </row>
    <row r="36" spans="1:5" s="60" customFormat="1" ht="18" customHeight="1">
      <c r="A36" s="274" t="s">
        <v>84</v>
      </c>
      <c r="B36" s="267" t="s">
        <v>437</v>
      </c>
      <c r="C36" s="268"/>
      <c r="D36" s="268"/>
      <c r="E36" s="268"/>
    </row>
    <row r="37" spans="1:5" s="60" customFormat="1" ht="18" customHeight="1">
      <c r="A37" s="274" t="s">
        <v>157</v>
      </c>
      <c r="B37" s="267" t="s">
        <v>438</v>
      </c>
      <c r="C37" s="268"/>
      <c r="D37" s="268"/>
      <c r="E37" s="268"/>
    </row>
    <row r="38" spans="1:5" s="60" customFormat="1" ht="18" customHeight="1">
      <c r="A38" s="274" t="s">
        <v>158</v>
      </c>
      <c r="B38" s="267" t="s">
        <v>439</v>
      </c>
      <c r="C38" s="268"/>
      <c r="D38" s="268"/>
      <c r="E38" s="268"/>
    </row>
    <row r="39" spans="1:5" s="60" customFormat="1" ht="18" customHeight="1">
      <c r="A39" s="274" t="s">
        <v>159</v>
      </c>
      <c r="B39" s="267" t="s">
        <v>440</v>
      </c>
      <c r="C39" s="268"/>
      <c r="D39" s="268"/>
      <c r="E39" s="268"/>
    </row>
    <row r="40" spans="1:5" s="60" customFormat="1" ht="18" customHeight="1">
      <c r="A40" s="274" t="s">
        <v>160</v>
      </c>
      <c r="B40" s="267" t="s">
        <v>245</v>
      </c>
      <c r="C40" s="268"/>
      <c r="D40" s="268"/>
      <c r="E40" s="268"/>
    </row>
    <row r="41" spans="1:5" s="60" customFormat="1" ht="18" customHeight="1">
      <c r="A41" s="274" t="s">
        <v>161</v>
      </c>
      <c r="B41" s="267" t="s">
        <v>246</v>
      </c>
      <c r="C41" s="268"/>
      <c r="D41" s="268"/>
      <c r="E41" s="268"/>
    </row>
    <row r="42" spans="1:5" s="60" customFormat="1" ht="18" customHeight="1">
      <c r="A42" s="274" t="s">
        <v>242</v>
      </c>
      <c r="B42" s="267" t="s">
        <v>247</v>
      </c>
      <c r="C42" s="268"/>
      <c r="D42" s="268"/>
      <c r="E42" s="268"/>
    </row>
    <row r="43" spans="1:5" s="60" customFormat="1" ht="18" customHeight="1" thickBot="1">
      <c r="A43" s="275" t="s">
        <v>243</v>
      </c>
      <c r="B43" s="276" t="s">
        <v>441</v>
      </c>
      <c r="C43" s="277"/>
      <c r="D43" s="277">
        <v>0</v>
      </c>
      <c r="E43" s="277"/>
    </row>
    <row r="44" spans="1:5" s="60" customFormat="1" ht="18" customHeight="1" thickBot="1">
      <c r="A44" s="271" t="s">
        <v>18</v>
      </c>
      <c r="B44" s="278" t="s">
        <v>248</v>
      </c>
      <c r="C44" s="264">
        <f>SUM(C45:C49)</f>
        <v>0</v>
      </c>
      <c r="D44" s="264">
        <f>SUM(D45:D49)</f>
        <v>0</v>
      </c>
      <c r="E44" s="264">
        <f>SUM(E45:E49)</f>
        <v>0</v>
      </c>
    </row>
    <row r="45" spans="1:5" s="60" customFormat="1" ht="18" customHeight="1">
      <c r="A45" s="273" t="s">
        <v>85</v>
      </c>
      <c r="B45" s="265" t="s">
        <v>252</v>
      </c>
      <c r="C45" s="266"/>
      <c r="D45" s="266"/>
      <c r="E45" s="266"/>
    </row>
    <row r="46" spans="1:5" s="60" customFormat="1" ht="18" customHeight="1">
      <c r="A46" s="274" t="s">
        <v>86</v>
      </c>
      <c r="B46" s="267" t="s">
        <v>253</v>
      </c>
      <c r="C46" s="268"/>
      <c r="D46" s="268"/>
      <c r="E46" s="268"/>
    </row>
    <row r="47" spans="1:5" s="60" customFormat="1" ht="18" customHeight="1">
      <c r="A47" s="274" t="s">
        <v>249</v>
      </c>
      <c r="B47" s="267" t="s">
        <v>254</v>
      </c>
      <c r="C47" s="268"/>
      <c r="D47" s="268"/>
      <c r="E47" s="268"/>
    </row>
    <row r="48" spans="1:5" s="60" customFormat="1" ht="18" customHeight="1">
      <c r="A48" s="274" t="s">
        <v>250</v>
      </c>
      <c r="B48" s="267" t="s">
        <v>255</v>
      </c>
      <c r="C48" s="268"/>
      <c r="D48" s="268"/>
      <c r="E48" s="268"/>
    </row>
    <row r="49" spans="1:5" s="60" customFormat="1" ht="18" customHeight="1" thickBot="1">
      <c r="A49" s="275" t="s">
        <v>251</v>
      </c>
      <c r="B49" s="276" t="s">
        <v>256</v>
      </c>
      <c r="C49" s="277"/>
      <c r="D49" s="277"/>
      <c r="E49" s="277"/>
    </row>
    <row r="50" spans="1:5" s="60" customFormat="1" ht="30.75" thickBot="1">
      <c r="A50" s="271" t="s">
        <v>162</v>
      </c>
      <c r="B50" s="278" t="s">
        <v>430</v>
      </c>
      <c r="C50" s="264">
        <f>SUM(C51:C53)</f>
        <v>0</v>
      </c>
      <c r="D50" s="264">
        <f>SUM(D51:D53)</f>
        <v>0</v>
      </c>
      <c r="E50" s="264">
        <f>SUM(E51:E53)</f>
        <v>0</v>
      </c>
    </row>
    <row r="51" spans="1:5" s="60" customFormat="1" ht="30">
      <c r="A51" s="273" t="s">
        <v>87</v>
      </c>
      <c r="B51" s="265" t="s">
        <v>409</v>
      </c>
      <c r="C51" s="266"/>
      <c r="D51" s="266"/>
      <c r="E51" s="266"/>
    </row>
    <row r="52" spans="1:5" s="60" customFormat="1" ht="30">
      <c r="A52" s="274" t="s">
        <v>88</v>
      </c>
      <c r="B52" s="267" t="s">
        <v>410</v>
      </c>
      <c r="C52" s="268"/>
      <c r="D52" s="268"/>
      <c r="E52" s="268"/>
    </row>
    <row r="53" spans="1:5" s="60" customFormat="1" ht="18.75">
      <c r="A53" s="274" t="s">
        <v>259</v>
      </c>
      <c r="B53" s="267" t="s">
        <v>257</v>
      </c>
      <c r="C53" s="268"/>
      <c r="D53" s="268"/>
      <c r="E53" s="268"/>
    </row>
    <row r="54" spans="1:5" s="60" customFormat="1" ht="19.5" thickBot="1">
      <c r="A54" s="275" t="s">
        <v>260</v>
      </c>
      <c r="B54" s="276" t="s">
        <v>258</v>
      </c>
      <c r="C54" s="277"/>
      <c r="D54" s="277"/>
      <c r="E54" s="277"/>
    </row>
    <row r="55" spans="1:5" s="60" customFormat="1" ht="18" customHeight="1" thickBot="1">
      <c r="A55" s="271" t="s">
        <v>20</v>
      </c>
      <c r="B55" s="272" t="s">
        <v>261</v>
      </c>
      <c r="C55" s="264">
        <f>SUM(C56:C58)</f>
        <v>0</v>
      </c>
      <c r="D55" s="264">
        <f>SUM(D56:D58)</f>
        <v>0</v>
      </c>
      <c r="E55" s="264">
        <f>SUM(E56:E58)</f>
        <v>0</v>
      </c>
    </row>
    <row r="56" spans="1:5" s="60" customFormat="1" ht="30">
      <c r="A56" s="273" t="s">
        <v>163</v>
      </c>
      <c r="B56" s="265" t="s">
        <v>411</v>
      </c>
      <c r="C56" s="268"/>
      <c r="D56" s="268"/>
      <c r="E56" s="268"/>
    </row>
    <row r="57" spans="1:5" s="60" customFormat="1" ht="30">
      <c r="A57" s="274" t="s">
        <v>164</v>
      </c>
      <c r="B57" s="267" t="s">
        <v>412</v>
      </c>
      <c r="C57" s="268"/>
      <c r="D57" s="268"/>
      <c r="E57" s="268"/>
    </row>
    <row r="58" spans="1:5" s="60" customFormat="1" ht="18.75">
      <c r="A58" s="274" t="s">
        <v>196</v>
      </c>
      <c r="B58" s="267" t="s">
        <v>263</v>
      </c>
      <c r="C58" s="268"/>
      <c r="D58" s="268"/>
      <c r="E58" s="268"/>
    </row>
    <row r="59" spans="1:5" s="60" customFormat="1" ht="19.5" thickBot="1">
      <c r="A59" s="275" t="s">
        <v>262</v>
      </c>
      <c r="B59" s="276" t="s">
        <v>264</v>
      </c>
      <c r="C59" s="268"/>
      <c r="D59" s="268"/>
      <c r="E59" s="268"/>
    </row>
    <row r="60" spans="1:5" s="60" customFormat="1" ht="30.75" thickBot="1">
      <c r="A60" s="271" t="s">
        <v>21</v>
      </c>
      <c r="B60" s="278" t="s">
        <v>265</v>
      </c>
      <c r="C60" s="264">
        <f>+C5+C12+C19+C26+C33+C44+C50+C55</f>
        <v>0</v>
      </c>
      <c r="D60" s="264">
        <f>+D5+D12+D19+D26+D33+D44+D50+D55</f>
        <v>0</v>
      </c>
      <c r="E60" s="264">
        <f>+E5+E12+E19+E26+E33+E44+E50+E55</f>
        <v>0</v>
      </c>
    </row>
    <row r="61" spans="1:5" s="60" customFormat="1" ht="18" customHeight="1" thickBot="1">
      <c r="A61" s="280" t="s">
        <v>391</v>
      </c>
      <c r="B61" s="272" t="s">
        <v>266</v>
      </c>
      <c r="C61" s="264">
        <f>SUM(C62:C64)</f>
        <v>0</v>
      </c>
      <c r="D61" s="264">
        <f>SUM(D62:D64)</f>
        <v>0</v>
      </c>
      <c r="E61" s="264">
        <f>SUM(E62:E64)</f>
        <v>0</v>
      </c>
    </row>
    <row r="62" spans="1:5" s="60" customFormat="1" ht="18" customHeight="1">
      <c r="A62" s="273" t="s">
        <v>298</v>
      </c>
      <c r="B62" s="265" t="s">
        <v>267</v>
      </c>
      <c r="C62" s="268"/>
      <c r="D62" s="268"/>
      <c r="E62" s="268"/>
    </row>
    <row r="63" spans="1:5" s="60" customFormat="1" ht="30">
      <c r="A63" s="274" t="s">
        <v>307</v>
      </c>
      <c r="B63" s="267" t="s">
        <v>268</v>
      </c>
      <c r="C63" s="268"/>
      <c r="D63" s="268"/>
      <c r="E63" s="268"/>
    </row>
    <row r="64" spans="1:5" s="60" customFormat="1" ht="19.5" thickBot="1">
      <c r="A64" s="275" t="s">
        <v>308</v>
      </c>
      <c r="B64" s="281" t="s">
        <v>269</v>
      </c>
      <c r="C64" s="268"/>
      <c r="D64" s="268"/>
      <c r="E64" s="268"/>
    </row>
    <row r="65" spans="1:5" s="60" customFormat="1" ht="18" customHeight="1" thickBot="1">
      <c r="A65" s="280" t="s">
        <v>270</v>
      </c>
      <c r="B65" s="272" t="s">
        <v>271</v>
      </c>
      <c r="C65" s="264">
        <f>SUM(C66:C69)</f>
        <v>0</v>
      </c>
      <c r="D65" s="264">
        <f>SUM(D66:D69)</f>
        <v>0</v>
      </c>
      <c r="E65" s="264">
        <f>SUM(E66:E69)</f>
        <v>0</v>
      </c>
    </row>
    <row r="66" spans="1:5" s="60" customFormat="1" ht="30">
      <c r="A66" s="273" t="s">
        <v>133</v>
      </c>
      <c r="B66" s="265" t="s">
        <v>272</v>
      </c>
      <c r="C66" s="268"/>
      <c r="D66" s="268"/>
      <c r="E66" s="268"/>
    </row>
    <row r="67" spans="1:5" s="60" customFormat="1" ht="18.75">
      <c r="A67" s="274" t="s">
        <v>134</v>
      </c>
      <c r="B67" s="267" t="s">
        <v>273</v>
      </c>
      <c r="C67" s="268"/>
      <c r="D67" s="268"/>
      <c r="E67" s="268"/>
    </row>
    <row r="68" spans="1:5" s="60" customFormat="1" ht="30">
      <c r="A68" s="274" t="s">
        <v>299</v>
      </c>
      <c r="B68" s="267" t="s">
        <v>274</v>
      </c>
      <c r="C68" s="268"/>
      <c r="D68" s="268"/>
      <c r="E68" s="268"/>
    </row>
    <row r="69" spans="1:5" s="60" customFormat="1" ht="19.5" thickBot="1">
      <c r="A69" s="275" t="s">
        <v>300</v>
      </c>
      <c r="B69" s="276" t="s">
        <v>275</v>
      </c>
      <c r="C69" s="268"/>
      <c r="D69" s="268"/>
      <c r="E69" s="268"/>
    </row>
    <row r="70" spans="1:5" s="60" customFormat="1" ht="18" customHeight="1" thickBot="1">
      <c r="A70" s="280" t="s">
        <v>276</v>
      </c>
      <c r="B70" s="272" t="s">
        <v>277</v>
      </c>
      <c r="C70" s="264">
        <f>SUM(C71:C72)</f>
        <v>0</v>
      </c>
      <c r="D70" s="264">
        <f>SUM(D71:D72)</f>
        <v>0</v>
      </c>
      <c r="E70" s="264">
        <f>SUM(E71:E72)</f>
        <v>0</v>
      </c>
    </row>
    <row r="71" spans="1:5" s="60" customFormat="1" ht="18" customHeight="1" thickBot="1">
      <c r="A71" s="273" t="s">
        <v>301</v>
      </c>
      <c r="B71" s="265" t="s">
        <v>278</v>
      </c>
      <c r="C71" s="333">
        <v>0</v>
      </c>
      <c r="D71" s="268"/>
      <c r="E71" s="268"/>
    </row>
    <row r="72" spans="1:5" s="60" customFormat="1" ht="18" customHeight="1" thickBot="1">
      <c r="A72" s="275" t="s">
        <v>302</v>
      </c>
      <c r="B72" s="276" t="s">
        <v>279</v>
      </c>
      <c r="C72" s="268"/>
      <c r="D72" s="268"/>
      <c r="E72" s="268"/>
    </row>
    <row r="73" spans="1:5" s="60" customFormat="1" ht="18" customHeight="1" thickBot="1">
      <c r="A73" s="280" t="s">
        <v>280</v>
      </c>
      <c r="B73" s="272" t="s">
        <v>281</v>
      </c>
      <c r="C73" s="264">
        <f>SUM(C74:C76)</f>
        <v>0</v>
      </c>
      <c r="D73" s="264">
        <f>SUM(D74:D76)</f>
        <v>0</v>
      </c>
      <c r="E73" s="264">
        <f>SUM(E74:E76)</f>
        <v>0</v>
      </c>
    </row>
    <row r="74" spans="1:5" s="60" customFormat="1" ht="18" customHeight="1">
      <c r="A74" s="273" t="s">
        <v>303</v>
      </c>
      <c r="B74" s="265" t="s">
        <v>282</v>
      </c>
      <c r="C74" s="268"/>
      <c r="D74" s="268"/>
      <c r="E74" s="268"/>
    </row>
    <row r="75" spans="1:5" s="60" customFormat="1" ht="18" customHeight="1">
      <c r="A75" s="274" t="s">
        <v>304</v>
      </c>
      <c r="B75" s="267" t="s">
        <v>283</v>
      </c>
      <c r="C75" s="268"/>
      <c r="D75" s="268"/>
      <c r="E75" s="268"/>
    </row>
    <row r="76" spans="1:5" s="60" customFormat="1" ht="18" customHeight="1" thickBot="1">
      <c r="A76" s="275" t="s">
        <v>305</v>
      </c>
      <c r="B76" s="276" t="s">
        <v>284</v>
      </c>
      <c r="C76" s="268"/>
      <c r="D76" s="268"/>
      <c r="E76" s="268"/>
    </row>
    <row r="77" spans="1:5" s="60" customFormat="1" ht="18" customHeight="1" thickBot="1">
      <c r="A77" s="280" t="s">
        <v>285</v>
      </c>
      <c r="B77" s="272" t="s">
        <v>306</v>
      </c>
      <c r="C77" s="264">
        <f>SUM(C78:C81)</f>
        <v>0</v>
      </c>
      <c r="D77" s="264">
        <f>SUM(D78:D81)</f>
        <v>0</v>
      </c>
      <c r="E77" s="264">
        <f>SUM(E78:E81)</f>
        <v>0</v>
      </c>
    </row>
    <row r="78" spans="1:5" s="60" customFormat="1" ht="18" customHeight="1">
      <c r="A78" s="282" t="s">
        <v>286</v>
      </c>
      <c r="B78" s="265" t="s">
        <v>287</v>
      </c>
      <c r="C78" s="268"/>
      <c r="D78" s="268"/>
      <c r="E78" s="268"/>
    </row>
    <row r="79" spans="1:5" s="60" customFormat="1" ht="30">
      <c r="A79" s="283" t="s">
        <v>288</v>
      </c>
      <c r="B79" s="267" t="s">
        <v>289</v>
      </c>
      <c r="C79" s="268"/>
      <c r="D79" s="268"/>
      <c r="E79" s="268"/>
    </row>
    <row r="80" spans="1:5" s="60" customFormat="1" ht="20.25" customHeight="1">
      <c r="A80" s="283" t="s">
        <v>290</v>
      </c>
      <c r="B80" s="267" t="s">
        <v>291</v>
      </c>
      <c r="C80" s="268"/>
      <c r="D80" s="268"/>
      <c r="E80" s="268"/>
    </row>
    <row r="81" spans="1:5" s="60" customFormat="1" ht="18" customHeight="1" thickBot="1">
      <c r="A81" s="284" t="s">
        <v>292</v>
      </c>
      <c r="B81" s="276" t="s">
        <v>293</v>
      </c>
      <c r="C81" s="268"/>
      <c r="D81" s="268"/>
      <c r="E81" s="268"/>
    </row>
    <row r="82" spans="1:5" s="60" customFormat="1" ht="18" customHeight="1" thickBot="1">
      <c r="A82" s="280" t="s">
        <v>294</v>
      </c>
      <c r="B82" s="272" t="s">
        <v>295</v>
      </c>
      <c r="C82" s="285"/>
      <c r="D82" s="285"/>
      <c r="E82" s="285"/>
    </row>
    <row r="83" spans="1:5" s="60" customFormat="1" ht="31.5" thickBot="1">
      <c r="A83" s="280" t="s">
        <v>296</v>
      </c>
      <c r="B83" s="286" t="s">
        <v>297</v>
      </c>
      <c r="C83" s="264">
        <f>+C61+C65+C70+C73+C77+C82</f>
        <v>0</v>
      </c>
      <c r="D83" s="264">
        <f>+D61+D65+D70+D73+D77+D82</f>
        <v>0</v>
      </c>
      <c r="E83" s="264">
        <f>+E61+E65+E70+E73+E77+E82</f>
        <v>0</v>
      </c>
    </row>
    <row r="84" spans="1:5" s="60" customFormat="1" ht="18" customHeight="1" thickBot="1">
      <c r="A84" s="287" t="s">
        <v>309</v>
      </c>
      <c r="B84" s="288" t="s">
        <v>397</v>
      </c>
      <c r="C84" s="264">
        <f>+C60+C83</f>
        <v>0</v>
      </c>
      <c r="D84" s="264">
        <f>+D60+D83</f>
        <v>0</v>
      </c>
      <c r="E84" s="264">
        <f>+E60+E83</f>
        <v>0</v>
      </c>
    </row>
    <row r="85" spans="1:5" s="60" customFormat="1" ht="19.5" thickBot="1">
      <c r="A85" s="289"/>
      <c r="B85" s="290"/>
      <c r="C85" s="291"/>
      <c r="D85" s="291"/>
      <c r="E85" s="292"/>
    </row>
    <row r="86" spans="1:5" s="52" customFormat="1" ht="18" customHeight="1" thickBot="1">
      <c r="A86" s="296" t="s">
        <v>48</v>
      </c>
      <c r="B86" s="297"/>
      <c r="C86" s="297"/>
      <c r="D86" s="297"/>
      <c r="E86" s="298"/>
    </row>
    <row r="87" spans="1:5" s="61" customFormat="1" ht="18" customHeight="1" thickBot="1">
      <c r="A87" s="299" t="s">
        <v>13</v>
      </c>
      <c r="B87" s="300" t="s">
        <v>431</v>
      </c>
      <c r="C87" s="301">
        <f>SUM(C88:C92)</f>
        <v>2255825</v>
      </c>
      <c r="D87" s="301">
        <f>SUM(D88:D92)</f>
        <v>0</v>
      </c>
      <c r="E87" s="301">
        <f>SUM(E88:E92)</f>
        <v>0</v>
      </c>
    </row>
    <row r="88" spans="1:5" s="52" customFormat="1" ht="18" customHeight="1">
      <c r="A88" s="302" t="s">
        <v>89</v>
      </c>
      <c r="B88" s="303" t="s">
        <v>41</v>
      </c>
      <c r="C88" s="304"/>
      <c r="D88" s="304"/>
      <c r="E88" s="304"/>
    </row>
    <row r="89" spans="1:5" s="60" customFormat="1" ht="18" customHeight="1">
      <c r="A89" s="274" t="s">
        <v>90</v>
      </c>
      <c r="B89" s="305" t="s">
        <v>165</v>
      </c>
      <c r="C89" s="268"/>
      <c r="D89" s="268"/>
      <c r="E89" s="268"/>
    </row>
    <row r="90" spans="1:5" s="52" customFormat="1" ht="18" customHeight="1">
      <c r="A90" s="274" t="s">
        <v>91</v>
      </c>
      <c r="B90" s="305" t="s">
        <v>125</v>
      </c>
      <c r="C90" s="277"/>
      <c r="D90" s="277"/>
      <c r="E90" s="277"/>
    </row>
    <row r="91" spans="1:5" s="52" customFormat="1" ht="18" customHeight="1">
      <c r="A91" s="274" t="s">
        <v>92</v>
      </c>
      <c r="B91" s="306" t="s">
        <v>166</v>
      </c>
      <c r="C91" s="277"/>
      <c r="D91" s="277"/>
      <c r="E91" s="277"/>
    </row>
    <row r="92" spans="1:5" s="52" customFormat="1" ht="18" customHeight="1">
      <c r="A92" s="274" t="s">
        <v>103</v>
      </c>
      <c r="B92" s="307" t="s">
        <v>167</v>
      </c>
      <c r="C92" s="277">
        <f>SUM(C93:C102)</f>
        <v>2255825</v>
      </c>
      <c r="D92" s="277"/>
      <c r="E92" s="277"/>
    </row>
    <row r="93" spans="1:5" s="52" customFormat="1" ht="18" customHeight="1">
      <c r="A93" s="274" t="s">
        <v>93</v>
      </c>
      <c r="B93" s="328" t="s">
        <v>312</v>
      </c>
      <c r="C93" s="329"/>
      <c r="D93" s="329"/>
      <c r="E93" s="329"/>
    </row>
    <row r="94" spans="1:5" s="52" customFormat="1" ht="18" customHeight="1">
      <c r="A94" s="274" t="s">
        <v>94</v>
      </c>
      <c r="B94" s="330" t="s">
        <v>313</v>
      </c>
      <c r="C94" s="329"/>
      <c r="D94" s="329"/>
      <c r="E94" s="329"/>
    </row>
    <row r="95" spans="1:5" s="52" customFormat="1" ht="18" customHeight="1">
      <c r="A95" s="274" t="s">
        <v>104</v>
      </c>
      <c r="B95" s="328" t="s">
        <v>314</v>
      </c>
      <c r="C95" s="329"/>
      <c r="D95" s="329"/>
      <c r="E95" s="329"/>
    </row>
    <row r="96" spans="1:5" s="52" customFormat="1" ht="18" customHeight="1">
      <c r="A96" s="274" t="s">
        <v>105</v>
      </c>
      <c r="B96" s="328" t="s">
        <v>315</v>
      </c>
      <c r="C96" s="329"/>
      <c r="D96" s="329"/>
      <c r="E96" s="329"/>
    </row>
    <row r="97" spans="1:5" s="52" customFormat="1" ht="18" customHeight="1">
      <c r="A97" s="274" t="s">
        <v>106</v>
      </c>
      <c r="B97" s="330" t="s">
        <v>316</v>
      </c>
      <c r="C97" s="329">
        <v>0</v>
      </c>
      <c r="D97" s="329"/>
      <c r="E97" s="329"/>
    </row>
    <row r="98" spans="1:5" s="52" customFormat="1" ht="18" customHeight="1">
      <c r="A98" s="274" t="s">
        <v>107</v>
      </c>
      <c r="B98" s="330" t="s">
        <v>317</v>
      </c>
      <c r="C98" s="329"/>
      <c r="D98" s="329"/>
      <c r="E98" s="329"/>
    </row>
    <row r="99" spans="1:5" s="52" customFormat="1" ht="18" customHeight="1">
      <c r="A99" s="274" t="s">
        <v>109</v>
      </c>
      <c r="B99" s="328" t="s">
        <v>318</v>
      </c>
      <c r="C99" s="329"/>
      <c r="D99" s="329"/>
      <c r="E99" s="329"/>
    </row>
    <row r="100" spans="1:5" s="52" customFormat="1" ht="18" customHeight="1">
      <c r="A100" s="308" t="s">
        <v>168</v>
      </c>
      <c r="B100" s="331" t="s">
        <v>319</v>
      </c>
      <c r="C100" s="329"/>
      <c r="D100" s="329"/>
      <c r="E100" s="329"/>
    </row>
    <row r="101" spans="1:5" s="52" customFormat="1" ht="18" customHeight="1">
      <c r="A101" s="274" t="s">
        <v>310</v>
      </c>
      <c r="B101" s="331" t="s">
        <v>320</v>
      </c>
      <c r="C101" s="329"/>
      <c r="D101" s="329"/>
      <c r="E101" s="329"/>
    </row>
    <row r="102" spans="1:5" s="52" customFormat="1" ht="18" customHeight="1" thickBot="1">
      <c r="A102" s="310" t="s">
        <v>311</v>
      </c>
      <c r="B102" s="332" t="s">
        <v>321</v>
      </c>
      <c r="C102" s="333">
        <v>2255825</v>
      </c>
      <c r="D102" s="333"/>
      <c r="E102" s="333"/>
    </row>
    <row r="103" spans="1:5" s="52" customFormat="1" ht="18" customHeight="1" thickBot="1">
      <c r="A103" s="271" t="s">
        <v>14</v>
      </c>
      <c r="B103" s="311" t="s">
        <v>432</v>
      </c>
      <c r="C103" s="264">
        <f>+C104+C106+C108</f>
        <v>0</v>
      </c>
      <c r="D103" s="264">
        <f>+D104+D106+D108</f>
        <v>0</v>
      </c>
      <c r="E103" s="264">
        <f>+E104+E106+E108</f>
        <v>0</v>
      </c>
    </row>
    <row r="104" spans="1:5" s="52" customFormat="1" ht="18" customHeight="1">
      <c r="A104" s="273" t="s">
        <v>95</v>
      </c>
      <c r="B104" s="305" t="s">
        <v>195</v>
      </c>
      <c r="C104" s="266"/>
      <c r="D104" s="266"/>
      <c r="E104" s="266"/>
    </row>
    <row r="105" spans="1:5" s="52" customFormat="1" ht="18" customHeight="1">
      <c r="A105" s="273" t="s">
        <v>96</v>
      </c>
      <c r="B105" s="331" t="s">
        <v>325</v>
      </c>
      <c r="C105" s="334"/>
      <c r="D105" s="334"/>
      <c r="E105" s="334"/>
    </row>
    <row r="106" spans="1:5" s="52" customFormat="1" ht="18" customHeight="1">
      <c r="A106" s="273" t="s">
        <v>97</v>
      </c>
      <c r="B106" s="309" t="s">
        <v>169</v>
      </c>
      <c r="C106" s="268"/>
      <c r="D106" s="268"/>
      <c r="E106" s="268"/>
    </row>
    <row r="107" spans="1:5" s="52" customFormat="1" ht="18" customHeight="1">
      <c r="A107" s="273" t="s">
        <v>98</v>
      </c>
      <c r="B107" s="309" t="s">
        <v>326</v>
      </c>
      <c r="C107" s="312"/>
      <c r="D107" s="312"/>
      <c r="E107" s="312"/>
    </row>
    <row r="108" spans="1:5" s="52" customFormat="1" ht="18" customHeight="1">
      <c r="A108" s="273" t="s">
        <v>99</v>
      </c>
      <c r="B108" s="313" t="s">
        <v>197</v>
      </c>
      <c r="C108" s="312"/>
      <c r="D108" s="312"/>
      <c r="E108" s="312"/>
    </row>
    <row r="109" spans="1:5" s="52" customFormat="1" ht="28.5">
      <c r="A109" s="273" t="s">
        <v>108</v>
      </c>
      <c r="B109" s="314" t="s">
        <v>405</v>
      </c>
      <c r="C109" s="312"/>
      <c r="D109" s="312"/>
      <c r="E109" s="312"/>
    </row>
    <row r="110" spans="1:5" s="52" customFormat="1" ht="25.5">
      <c r="A110" s="273" t="s">
        <v>110</v>
      </c>
      <c r="B110" s="335" t="s">
        <v>331</v>
      </c>
      <c r="C110" s="336"/>
      <c r="D110" s="336"/>
      <c r="E110" s="336"/>
    </row>
    <row r="111" spans="1:5" s="52" customFormat="1" ht="25.5">
      <c r="A111" s="273" t="s">
        <v>170</v>
      </c>
      <c r="B111" s="328" t="s">
        <v>315</v>
      </c>
      <c r="C111" s="336"/>
      <c r="D111" s="336"/>
      <c r="E111" s="336"/>
    </row>
    <row r="112" spans="1:5" s="52" customFormat="1" ht="18.75">
      <c r="A112" s="273" t="s">
        <v>171</v>
      </c>
      <c r="B112" s="328" t="s">
        <v>330</v>
      </c>
      <c r="C112" s="336"/>
      <c r="D112" s="336"/>
      <c r="E112" s="336"/>
    </row>
    <row r="113" spans="1:5" s="52" customFormat="1" ht="18.75">
      <c r="A113" s="273" t="s">
        <v>172</v>
      </c>
      <c r="B113" s="328" t="s">
        <v>329</v>
      </c>
      <c r="C113" s="336"/>
      <c r="D113" s="336"/>
      <c r="E113" s="336"/>
    </row>
    <row r="114" spans="1:5" s="52" customFormat="1" ht="25.5">
      <c r="A114" s="273" t="s">
        <v>322</v>
      </c>
      <c r="B114" s="328" t="s">
        <v>318</v>
      </c>
      <c r="C114" s="336"/>
      <c r="D114" s="336"/>
      <c r="E114" s="336"/>
    </row>
    <row r="115" spans="1:5" s="52" customFormat="1" ht="18.75">
      <c r="A115" s="273" t="s">
        <v>323</v>
      </c>
      <c r="B115" s="328" t="s">
        <v>328</v>
      </c>
      <c r="C115" s="336"/>
      <c r="D115" s="336"/>
      <c r="E115" s="336"/>
    </row>
    <row r="116" spans="1:5" s="52" customFormat="1" ht="26.25" thickBot="1">
      <c r="A116" s="308" t="s">
        <v>324</v>
      </c>
      <c r="B116" s="328" t="s">
        <v>327</v>
      </c>
      <c r="C116" s="337"/>
      <c r="D116" s="337"/>
      <c r="E116" s="337"/>
    </row>
    <row r="117" spans="1:5" s="52" customFormat="1" ht="18" customHeight="1" thickBot="1">
      <c r="A117" s="271" t="s">
        <v>15</v>
      </c>
      <c r="B117" s="278" t="s">
        <v>332</v>
      </c>
      <c r="C117" s="264">
        <f>+C118+C119</f>
        <v>0</v>
      </c>
      <c r="D117" s="264">
        <f>+D118+D119</f>
        <v>0</v>
      </c>
      <c r="E117" s="264">
        <f>+E118+E119</f>
        <v>0</v>
      </c>
    </row>
    <row r="118" spans="1:5" s="52" customFormat="1" ht="18" customHeight="1">
      <c r="A118" s="273" t="s">
        <v>78</v>
      </c>
      <c r="B118" s="315" t="s">
        <v>49</v>
      </c>
      <c r="C118" s="266"/>
      <c r="D118" s="266"/>
      <c r="E118" s="266"/>
    </row>
    <row r="119" spans="1:5" s="52" customFormat="1" ht="18" customHeight="1" thickBot="1">
      <c r="A119" s="275" t="s">
        <v>79</v>
      </c>
      <c r="B119" s="309" t="s">
        <v>50</v>
      </c>
      <c r="C119" s="277"/>
      <c r="D119" s="277"/>
      <c r="E119" s="277"/>
    </row>
    <row r="120" spans="1:5" s="52" customFormat="1" ht="18" customHeight="1" thickBot="1">
      <c r="A120" s="271" t="s">
        <v>16</v>
      </c>
      <c r="B120" s="278" t="s">
        <v>333</v>
      </c>
      <c r="C120" s="264">
        <f>+C87+C103+C117</f>
        <v>2255825</v>
      </c>
      <c r="D120" s="264">
        <f>+D87+D103+D117</f>
        <v>0</v>
      </c>
      <c r="E120" s="264">
        <f>+E87+E103+E117</f>
        <v>0</v>
      </c>
    </row>
    <row r="121" spans="1:5" s="52" customFormat="1" ht="18" customHeight="1" thickBot="1">
      <c r="A121" s="271" t="s">
        <v>17</v>
      </c>
      <c r="B121" s="278" t="s">
        <v>334</v>
      </c>
      <c r="C121" s="264">
        <f>+C122+C123+C124</f>
        <v>0</v>
      </c>
      <c r="D121" s="264">
        <f>+D122+D123+D124</f>
        <v>0</v>
      </c>
      <c r="E121" s="264">
        <f>+E122+E123+E124</f>
        <v>0</v>
      </c>
    </row>
    <row r="122" spans="1:5" s="52" customFormat="1" ht="18" customHeight="1">
      <c r="A122" s="273" t="s">
        <v>82</v>
      </c>
      <c r="B122" s="315" t="s">
        <v>335</v>
      </c>
      <c r="C122" s="312"/>
      <c r="D122" s="312"/>
      <c r="E122" s="312"/>
    </row>
    <row r="123" spans="1:5" s="52" customFormat="1" ht="18" customHeight="1">
      <c r="A123" s="273" t="s">
        <v>83</v>
      </c>
      <c r="B123" s="315" t="s">
        <v>336</v>
      </c>
      <c r="C123" s="312"/>
      <c r="D123" s="312"/>
      <c r="E123" s="312"/>
    </row>
    <row r="124" spans="1:5" s="52" customFormat="1" ht="18" customHeight="1" thickBot="1">
      <c r="A124" s="308" t="s">
        <v>84</v>
      </c>
      <c r="B124" s="316" t="s">
        <v>337</v>
      </c>
      <c r="C124" s="312"/>
      <c r="D124" s="312"/>
      <c r="E124" s="312"/>
    </row>
    <row r="125" spans="1:5" s="52" customFormat="1" ht="18" customHeight="1" thickBot="1">
      <c r="A125" s="271" t="s">
        <v>18</v>
      </c>
      <c r="B125" s="278" t="s">
        <v>390</v>
      </c>
      <c r="C125" s="264">
        <f>+C126+C127+C128+C129</f>
        <v>0</v>
      </c>
      <c r="D125" s="264">
        <f>+D126+D127+D128+D129</f>
        <v>0</v>
      </c>
      <c r="E125" s="264">
        <f>+E126+E127+E128+E129</f>
        <v>0</v>
      </c>
    </row>
    <row r="126" spans="1:5" s="52" customFormat="1" ht="18" customHeight="1">
      <c r="A126" s="273" t="s">
        <v>85</v>
      </c>
      <c r="B126" s="315" t="s">
        <v>338</v>
      </c>
      <c r="C126" s="312"/>
      <c r="D126" s="312"/>
      <c r="E126" s="312"/>
    </row>
    <row r="127" spans="1:5" s="52" customFormat="1" ht="18" customHeight="1">
      <c r="A127" s="273" t="s">
        <v>86</v>
      </c>
      <c r="B127" s="315" t="s">
        <v>339</v>
      </c>
      <c r="C127" s="312"/>
      <c r="D127" s="312"/>
      <c r="E127" s="312"/>
    </row>
    <row r="128" spans="1:5" s="52" customFormat="1" ht="18" customHeight="1">
      <c r="A128" s="273" t="s">
        <v>249</v>
      </c>
      <c r="B128" s="315" t="s">
        <v>340</v>
      </c>
      <c r="C128" s="312"/>
      <c r="D128" s="312"/>
      <c r="E128" s="312"/>
    </row>
    <row r="129" spans="1:5" s="52" customFormat="1" ht="18" customHeight="1" thickBot="1">
      <c r="A129" s="308" t="s">
        <v>250</v>
      </c>
      <c r="B129" s="316" t="s">
        <v>341</v>
      </c>
      <c r="C129" s="312"/>
      <c r="D129" s="312"/>
      <c r="E129" s="312"/>
    </row>
    <row r="130" spans="1:5" s="52" customFormat="1" ht="18" customHeight="1" thickBot="1">
      <c r="A130" s="271" t="s">
        <v>19</v>
      </c>
      <c r="B130" s="278" t="s">
        <v>342</v>
      </c>
      <c r="C130" s="264">
        <f>+C131+C132+C133+C134</f>
        <v>0</v>
      </c>
      <c r="D130" s="264">
        <f>+D131+D132+D133+D134</f>
        <v>0</v>
      </c>
      <c r="E130" s="264">
        <f>+E131+E132+E133+E134</f>
        <v>0</v>
      </c>
    </row>
    <row r="131" spans="1:5" s="52" customFormat="1" ht="18" customHeight="1">
      <c r="A131" s="273" t="s">
        <v>87</v>
      </c>
      <c r="B131" s="315" t="s">
        <v>343</v>
      </c>
      <c r="C131" s="312"/>
      <c r="D131" s="312"/>
      <c r="E131" s="312"/>
    </row>
    <row r="132" spans="1:5" s="52" customFormat="1" ht="18" customHeight="1">
      <c r="A132" s="273" t="s">
        <v>88</v>
      </c>
      <c r="B132" s="315" t="s">
        <v>352</v>
      </c>
      <c r="C132" s="312"/>
      <c r="D132" s="312"/>
      <c r="E132" s="312"/>
    </row>
    <row r="133" spans="1:5" s="52" customFormat="1" ht="18" customHeight="1">
      <c r="A133" s="273" t="s">
        <v>259</v>
      </c>
      <c r="B133" s="315" t="s">
        <v>344</v>
      </c>
      <c r="C133" s="312"/>
      <c r="D133" s="312"/>
      <c r="E133" s="312"/>
    </row>
    <row r="134" spans="1:5" s="52" customFormat="1" ht="18" customHeight="1" thickBot="1">
      <c r="A134" s="308" t="s">
        <v>260</v>
      </c>
      <c r="B134" s="316" t="s">
        <v>422</v>
      </c>
      <c r="C134" s="312"/>
      <c r="D134" s="312"/>
      <c r="E134" s="312"/>
    </row>
    <row r="135" spans="1:5" s="52" customFormat="1" ht="18" customHeight="1" thickBot="1">
      <c r="A135" s="271" t="s">
        <v>20</v>
      </c>
      <c r="B135" s="278" t="s">
        <v>345</v>
      </c>
      <c r="C135" s="317"/>
      <c r="D135" s="317">
        <f>+D136+D137+D138+D139</f>
        <v>0</v>
      </c>
      <c r="E135" s="317">
        <f>+E136+E137+E138+E139</f>
        <v>0</v>
      </c>
    </row>
    <row r="136" spans="1:5" s="52" customFormat="1" ht="18" customHeight="1">
      <c r="A136" s="273" t="s">
        <v>163</v>
      </c>
      <c r="B136" s="315" t="s">
        <v>346</v>
      </c>
      <c r="C136" s="312"/>
      <c r="D136" s="312"/>
      <c r="E136" s="312"/>
    </row>
    <row r="137" spans="1:5" s="52" customFormat="1" ht="18" customHeight="1">
      <c r="A137" s="273" t="s">
        <v>164</v>
      </c>
      <c r="B137" s="315" t="s">
        <v>347</v>
      </c>
      <c r="C137" s="312"/>
      <c r="D137" s="312"/>
      <c r="E137" s="312"/>
    </row>
    <row r="138" spans="1:5" s="52" customFormat="1" ht="18" customHeight="1">
      <c r="A138" s="273" t="s">
        <v>196</v>
      </c>
      <c r="B138" s="315" t="s">
        <v>348</v>
      </c>
      <c r="C138" s="312"/>
      <c r="D138" s="312"/>
      <c r="E138" s="312"/>
    </row>
    <row r="139" spans="1:5" s="52" customFormat="1" ht="18" customHeight="1" thickBot="1">
      <c r="A139" s="273" t="s">
        <v>262</v>
      </c>
      <c r="B139" s="315" t="s">
        <v>349</v>
      </c>
      <c r="C139" s="312"/>
      <c r="D139" s="312"/>
      <c r="E139" s="312"/>
    </row>
    <row r="140" spans="1:5" s="52" customFormat="1" ht="18" customHeight="1" thickBot="1">
      <c r="A140" s="271" t="s">
        <v>21</v>
      </c>
      <c r="B140" s="278" t="s">
        <v>350</v>
      </c>
      <c r="C140" s="318">
        <f>+C121+C125+C130+C135</f>
        <v>0</v>
      </c>
      <c r="D140" s="318">
        <f>+D121+D125+D130+D135</f>
        <v>0</v>
      </c>
      <c r="E140" s="318">
        <f>+E121+E125+E130+E135</f>
        <v>0</v>
      </c>
    </row>
    <row r="141" spans="1:5" s="52" customFormat="1" ht="18" customHeight="1" thickBot="1">
      <c r="A141" s="319" t="s">
        <v>22</v>
      </c>
      <c r="B141" s="320" t="s">
        <v>351</v>
      </c>
      <c r="C141" s="318">
        <f>+C120+C140</f>
        <v>2255825</v>
      </c>
      <c r="D141" s="318">
        <f>+D120+D140</f>
        <v>0</v>
      </c>
      <c r="E141" s="318">
        <f>+E120+E140</f>
        <v>0</v>
      </c>
    </row>
    <row r="142" spans="1:5" s="52" customFormat="1" ht="18" customHeight="1" thickBot="1">
      <c r="A142" s="321"/>
      <c r="B142" s="322"/>
      <c r="C142" s="295"/>
      <c r="D142" s="295"/>
      <c r="E142" s="295"/>
    </row>
    <row r="143" spans="1:9" s="52" customFormat="1" ht="18" customHeight="1" thickBot="1">
      <c r="A143" s="323" t="s">
        <v>442</v>
      </c>
      <c r="B143" s="324"/>
      <c r="C143" s="325"/>
      <c r="D143" s="325"/>
      <c r="E143" s="325"/>
      <c r="F143" s="62"/>
      <c r="G143" s="63"/>
      <c r="H143" s="63"/>
      <c r="I143" s="63"/>
    </row>
    <row r="144" spans="1:5" s="60" customFormat="1" ht="18" customHeight="1" thickBot="1">
      <c r="A144" s="323" t="s">
        <v>187</v>
      </c>
      <c r="B144" s="324"/>
      <c r="C144" s="325"/>
      <c r="D144" s="325"/>
      <c r="E144" s="325"/>
    </row>
    <row r="145" s="52" customFormat="1" ht="18" customHeight="1">
      <c r="C145" s="6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2018. ÉVI KÖLTSÉGVETÉSÉNEK MÉRLEGE
&amp;10
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7.625" style="41" customWidth="1"/>
    <col min="2" max="2" width="64.125" style="41" customWidth="1"/>
    <col min="3" max="3" width="21.625" style="42" customWidth="1"/>
    <col min="4" max="4" width="20.875" style="43" customWidth="1"/>
    <col min="5" max="5" width="16.875" style="43" customWidth="1"/>
    <col min="6" max="16384" width="9.375" style="43" customWidth="1"/>
  </cols>
  <sheetData>
    <row r="1" spans="1:3" s="52" customFormat="1" ht="18" customHeight="1">
      <c r="A1" s="477" t="s">
        <v>10</v>
      </c>
      <c r="B1" s="477"/>
      <c r="C1" s="477"/>
    </row>
    <row r="2" spans="1:3" s="52" customFormat="1" ht="18" customHeight="1" thickBot="1">
      <c r="A2" s="478" t="s">
        <v>136</v>
      </c>
      <c r="B2" s="478"/>
      <c r="C2" s="53" t="s">
        <v>479</v>
      </c>
    </row>
    <row r="3" spans="1:5" s="52" customFormat="1" ht="18" customHeight="1" thickBot="1">
      <c r="A3" s="54" t="s">
        <v>58</v>
      </c>
      <c r="B3" s="55" t="s">
        <v>12</v>
      </c>
      <c r="C3" s="56" t="s">
        <v>413</v>
      </c>
      <c r="D3" s="56" t="s">
        <v>414</v>
      </c>
      <c r="E3" s="56"/>
    </row>
    <row r="4" spans="1:5" s="60" customFormat="1" ht="18" customHeight="1" thickBot="1">
      <c r="A4" s="57">
        <v>1</v>
      </c>
      <c r="B4" s="58">
        <v>2</v>
      </c>
      <c r="C4" s="59">
        <v>3</v>
      </c>
      <c r="D4" s="59">
        <v>4</v>
      </c>
      <c r="E4" s="59"/>
    </row>
    <row r="5" spans="1:5" s="60" customFormat="1" ht="18" customHeight="1" thickBot="1">
      <c r="A5" s="262" t="s">
        <v>13</v>
      </c>
      <c r="B5" s="263" t="s">
        <v>222</v>
      </c>
      <c r="C5" s="264">
        <f>SUM(C6:C9)</f>
        <v>0</v>
      </c>
      <c r="D5" s="264">
        <f>SUM(D6:D11)</f>
        <v>0</v>
      </c>
      <c r="E5" s="264">
        <f>SUM(E6:E11)</f>
        <v>0</v>
      </c>
    </row>
    <row r="6" spans="1:5" s="60" customFormat="1" ht="30">
      <c r="A6" s="273" t="s">
        <v>89</v>
      </c>
      <c r="B6" s="265" t="s">
        <v>423</v>
      </c>
      <c r="C6" s="266"/>
      <c r="D6" s="266"/>
      <c r="E6" s="266"/>
    </row>
    <row r="7" spans="1:5" s="60" customFormat="1" ht="30">
      <c r="A7" s="274" t="s">
        <v>90</v>
      </c>
      <c r="B7" s="267" t="s">
        <v>424</v>
      </c>
      <c r="C7" s="268"/>
      <c r="D7" s="268"/>
      <c r="E7" s="268"/>
    </row>
    <row r="8" spans="1:5" s="60" customFormat="1" ht="30">
      <c r="A8" s="274" t="s">
        <v>91</v>
      </c>
      <c r="B8" s="267" t="s">
        <v>425</v>
      </c>
      <c r="C8" s="268"/>
      <c r="D8" s="268"/>
      <c r="E8" s="268"/>
    </row>
    <row r="9" spans="1:5" s="60" customFormat="1" ht="18.75">
      <c r="A9" s="274" t="s">
        <v>417</v>
      </c>
      <c r="B9" s="267" t="s">
        <v>426</v>
      </c>
      <c r="C9" s="268"/>
      <c r="D9" s="268"/>
      <c r="E9" s="268"/>
    </row>
    <row r="10" spans="1:5" s="60" customFormat="1" ht="28.5">
      <c r="A10" s="274" t="s">
        <v>103</v>
      </c>
      <c r="B10" s="239" t="s">
        <v>428</v>
      </c>
      <c r="C10" s="269"/>
      <c r="D10" s="268"/>
      <c r="E10" s="268"/>
    </row>
    <row r="11" spans="1:5" s="60" customFormat="1" ht="19.5" thickBot="1">
      <c r="A11" s="275" t="s">
        <v>418</v>
      </c>
      <c r="B11" s="267" t="s">
        <v>427</v>
      </c>
      <c r="C11" s="270"/>
      <c r="D11" s="268"/>
      <c r="E11" s="268"/>
    </row>
    <row r="12" spans="1:5" s="60" customFormat="1" ht="18" customHeight="1" thickBot="1">
      <c r="A12" s="271" t="s">
        <v>14</v>
      </c>
      <c r="B12" s="272" t="s">
        <v>223</v>
      </c>
      <c r="C12" s="264">
        <f>+C13+C14+C15+C16+C17</f>
        <v>0</v>
      </c>
      <c r="D12" s="264">
        <f>+D13+D14+D15+D16+D17</f>
        <v>0</v>
      </c>
      <c r="E12" s="264">
        <f>+E13+E14+E15+E16+E17</f>
        <v>0</v>
      </c>
    </row>
    <row r="13" spans="1:5" s="60" customFormat="1" ht="18" customHeight="1">
      <c r="A13" s="273" t="s">
        <v>95</v>
      </c>
      <c r="B13" s="265" t="s">
        <v>224</v>
      </c>
      <c r="C13" s="266"/>
      <c r="D13" s="266"/>
      <c r="E13" s="266"/>
    </row>
    <row r="14" spans="1:5" s="60" customFormat="1" ht="30">
      <c r="A14" s="274" t="s">
        <v>96</v>
      </c>
      <c r="B14" s="267" t="s">
        <v>225</v>
      </c>
      <c r="C14" s="268"/>
      <c r="D14" s="268"/>
      <c r="E14" s="268"/>
    </row>
    <row r="15" spans="1:5" s="60" customFormat="1" ht="30">
      <c r="A15" s="274" t="s">
        <v>97</v>
      </c>
      <c r="B15" s="267" t="s">
        <v>401</v>
      </c>
      <c r="C15" s="268"/>
      <c r="D15" s="268"/>
      <c r="E15" s="268"/>
    </row>
    <row r="16" spans="1:5" s="60" customFormat="1" ht="30">
      <c r="A16" s="274" t="s">
        <v>98</v>
      </c>
      <c r="B16" s="267" t="s">
        <v>402</v>
      </c>
      <c r="C16" s="268"/>
      <c r="D16" s="268"/>
      <c r="E16" s="268"/>
    </row>
    <row r="17" spans="1:5" s="60" customFormat="1" ht="25.5">
      <c r="A17" s="274" t="s">
        <v>99</v>
      </c>
      <c r="B17" s="238" t="s">
        <v>429</v>
      </c>
      <c r="C17" s="268"/>
      <c r="D17" s="268"/>
      <c r="E17" s="268"/>
    </row>
    <row r="18" spans="1:5" s="60" customFormat="1" ht="19.5" thickBot="1">
      <c r="A18" s="275" t="s">
        <v>108</v>
      </c>
      <c r="B18" s="276" t="s">
        <v>226</v>
      </c>
      <c r="C18" s="277"/>
      <c r="D18" s="277"/>
      <c r="E18" s="277"/>
    </row>
    <row r="19" spans="1:5" s="60" customFormat="1" ht="18" customHeight="1" thickBot="1">
      <c r="A19" s="271" t="s">
        <v>15</v>
      </c>
      <c r="B19" s="278" t="s">
        <v>227</v>
      </c>
      <c r="C19" s="264">
        <f>+C20+C21+C22+C23+C24</f>
        <v>0</v>
      </c>
      <c r="D19" s="264">
        <f>+D20+D21+D22+D23+D24</f>
        <v>0</v>
      </c>
      <c r="E19" s="264">
        <f>+E20+E21+E22+E23+E24</f>
        <v>0</v>
      </c>
    </row>
    <row r="20" spans="1:5" s="60" customFormat="1" ht="30">
      <c r="A20" s="273" t="s">
        <v>78</v>
      </c>
      <c r="B20" s="265" t="s">
        <v>421</v>
      </c>
      <c r="C20" s="266"/>
      <c r="D20" s="266"/>
      <c r="E20" s="266"/>
    </row>
    <row r="21" spans="1:5" s="60" customFormat="1" ht="30">
      <c r="A21" s="274" t="s">
        <v>79</v>
      </c>
      <c r="B21" s="267" t="s">
        <v>228</v>
      </c>
      <c r="C21" s="268"/>
      <c r="D21" s="268"/>
      <c r="E21" s="268"/>
    </row>
    <row r="22" spans="1:5" s="60" customFormat="1" ht="30">
      <c r="A22" s="274" t="s">
        <v>80</v>
      </c>
      <c r="B22" s="267" t="s">
        <v>403</v>
      </c>
      <c r="C22" s="268"/>
      <c r="D22" s="268"/>
      <c r="E22" s="268"/>
    </row>
    <row r="23" spans="1:5" s="60" customFormat="1" ht="30">
      <c r="A23" s="274" t="s">
        <v>81</v>
      </c>
      <c r="B23" s="267" t="s">
        <v>404</v>
      </c>
      <c r="C23" s="268"/>
      <c r="D23" s="268"/>
      <c r="E23" s="268"/>
    </row>
    <row r="24" spans="1:5" s="60" customFormat="1" ht="18.75">
      <c r="A24" s="274" t="s">
        <v>153</v>
      </c>
      <c r="B24" s="267" t="s">
        <v>229</v>
      </c>
      <c r="C24" s="268"/>
      <c r="D24" s="268"/>
      <c r="E24" s="268"/>
    </row>
    <row r="25" spans="1:5" s="60" customFormat="1" ht="18" customHeight="1" thickBot="1">
      <c r="A25" s="275" t="s">
        <v>154</v>
      </c>
      <c r="B25" s="276" t="s">
        <v>230</v>
      </c>
      <c r="C25" s="277"/>
      <c r="D25" s="277"/>
      <c r="E25" s="277"/>
    </row>
    <row r="26" spans="1:5" s="60" customFormat="1" ht="18" customHeight="1" thickBot="1">
      <c r="A26" s="271" t="s">
        <v>155</v>
      </c>
      <c r="B26" s="278" t="s">
        <v>231</v>
      </c>
      <c r="C26" s="264">
        <f>+C27+C30+C31+C32</f>
        <v>0</v>
      </c>
      <c r="D26" s="264">
        <f>+D27+D30+D31+D32</f>
        <v>0</v>
      </c>
      <c r="E26" s="264">
        <f>+E27+E30+E31+E32</f>
        <v>0</v>
      </c>
    </row>
    <row r="27" spans="1:5" s="60" customFormat="1" ht="18" customHeight="1">
      <c r="A27" s="273" t="s">
        <v>232</v>
      </c>
      <c r="B27" s="265" t="s">
        <v>238</v>
      </c>
      <c r="C27" s="279"/>
      <c r="D27" s="279"/>
      <c r="E27" s="279"/>
    </row>
    <row r="28" spans="1:5" s="60" customFormat="1" ht="18" customHeight="1">
      <c r="A28" s="274" t="s">
        <v>233</v>
      </c>
      <c r="B28" s="326" t="s">
        <v>433</v>
      </c>
      <c r="C28" s="327"/>
      <c r="D28" s="268"/>
      <c r="E28" s="268"/>
    </row>
    <row r="29" spans="1:5" s="60" customFormat="1" ht="18" customHeight="1">
      <c r="A29" s="274" t="s">
        <v>234</v>
      </c>
      <c r="B29" s="326" t="s">
        <v>434</v>
      </c>
      <c r="C29" s="327"/>
      <c r="D29" s="268"/>
      <c r="E29" s="268"/>
    </row>
    <row r="30" spans="1:5" s="60" customFormat="1" ht="18" customHeight="1">
      <c r="A30" s="274" t="s">
        <v>235</v>
      </c>
      <c r="B30" s="267" t="s">
        <v>435</v>
      </c>
      <c r="C30" s="268"/>
      <c r="D30" s="268"/>
      <c r="E30" s="268"/>
    </row>
    <row r="31" spans="1:5" s="60" customFormat="1" ht="18.75">
      <c r="A31" s="274" t="s">
        <v>236</v>
      </c>
      <c r="B31" s="267" t="s">
        <v>239</v>
      </c>
      <c r="C31" s="268"/>
      <c r="D31" s="268"/>
      <c r="E31" s="268"/>
    </row>
    <row r="32" spans="1:5" s="60" customFormat="1" ht="18" customHeight="1" thickBot="1">
      <c r="A32" s="275" t="s">
        <v>237</v>
      </c>
      <c r="B32" s="276" t="s">
        <v>240</v>
      </c>
      <c r="C32" s="277"/>
      <c r="D32" s="277"/>
      <c r="E32" s="277"/>
    </row>
    <row r="33" spans="1:5" s="60" customFormat="1" ht="18" customHeight="1" thickBot="1">
      <c r="A33" s="271" t="s">
        <v>17</v>
      </c>
      <c r="B33" s="278" t="s">
        <v>241</v>
      </c>
      <c r="C33" s="264">
        <f>SUM(C34:C43)</f>
        <v>0</v>
      </c>
      <c r="D33" s="264">
        <f>SUM(D34:D43)</f>
        <v>0</v>
      </c>
      <c r="E33" s="264"/>
    </row>
    <row r="34" spans="1:5" s="60" customFormat="1" ht="18" customHeight="1">
      <c r="A34" s="273" t="s">
        <v>82</v>
      </c>
      <c r="B34" s="265" t="s">
        <v>244</v>
      </c>
      <c r="C34" s="266"/>
      <c r="D34" s="266"/>
      <c r="E34" s="266"/>
    </row>
    <row r="35" spans="1:5" s="60" customFormat="1" ht="18" customHeight="1">
      <c r="A35" s="274" t="s">
        <v>83</v>
      </c>
      <c r="B35" s="267" t="s">
        <v>436</v>
      </c>
      <c r="C35" s="268"/>
      <c r="D35" s="268"/>
      <c r="E35" s="268"/>
    </row>
    <row r="36" spans="1:5" s="60" customFormat="1" ht="18" customHeight="1">
      <c r="A36" s="274" t="s">
        <v>84</v>
      </c>
      <c r="B36" s="267" t="s">
        <v>437</v>
      </c>
      <c r="C36" s="268"/>
      <c r="D36" s="268"/>
      <c r="E36" s="268"/>
    </row>
    <row r="37" spans="1:5" s="60" customFormat="1" ht="18" customHeight="1">
      <c r="A37" s="274" t="s">
        <v>157</v>
      </c>
      <c r="B37" s="267" t="s">
        <v>438</v>
      </c>
      <c r="C37" s="268"/>
      <c r="D37" s="268"/>
      <c r="E37" s="268"/>
    </row>
    <row r="38" spans="1:5" s="60" customFormat="1" ht="18" customHeight="1">
      <c r="A38" s="274" t="s">
        <v>158</v>
      </c>
      <c r="B38" s="267" t="s">
        <v>439</v>
      </c>
      <c r="C38" s="268"/>
      <c r="D38" s="268"/>
      <c r="E38" s="268"/>
    </row>
    <row r="39" spans="1:5" s="60" customFormat="1" ht="18" customHeight="1">
      <c r="A39" s="274" t="s">
        <v>159</v>
      </c>
      <c r="B39" s="267" t="s">
        <v>440</v>
      </c>
      <c r="C39" s="268"/>
      <c r="D39" s="268"/>
      <c r="E39" s="268"/>
    </row>
    <row r="40" spans="1:5" s="60" customFormat="1" ht="18" customHeight="1">
      <c r="A40" s="274" t="s">
        <v>160</v>
      </c>
      <c r="B40" s="267" t="s">
        <v>245</v>
      </c>
      <c r="C40" s="268"/>
      <c r="D40" s="268"/>
      <c r="E40" s="268"/>
    </row>
    <row r="41" spans="1:5" s="60" customFormat="1" ht="18" customHeight="1">
      <c r="A41" s="274" t="s">
        <v>161</v>
      </c>
      <c r="B41" s="267" t="s">
        <v>246</v>
      </c>
      <c r="C41" s="268"/>
      <c r="D41" s="268"/>
      <c r="E41" s="268"/>
    </row>
    <row r="42" spans="1:5" s="60" customFormat="1" ht="18" customHeight="1">
      <c r="A42" s="274" t="s">
        <v>242</v>
      </c>
      <c r="B42" s="267" t="s">
        <v>247</v>
      </c>
      <c r="C42" s="268"/>
      <c r="D42" s="268"/>
      <c r="E42" s="268"/>
    </row>
    <row r="43" spans="1:5" s="60" customFormat="1" ht="18" customHeight="1" thickBot="1">
      <c r="A43" s="275" t="s">
        <v>243</v>
      </c>
      <c r="B43" s="276" t="s">
        <v>441</v>
      </c>
      <c r="C43" s="277"/>
      <c r="D43" s="277">
        <v>0</v>
      </c>
      <c r="E43" s="277"/>
    </row>
    <row r="44" spans="1:5" s="60" customFormat="1" ht="18" customHeight="1" thickBot="1">
      <c r="A44" s="271" t="s">
        <v>18</v>
      </c>
      <c r="B44" s="278" t="s">
        <v>248</v>
      </c>
      <c r="C44" s="264">
        <f>SUM(C45:C49)</f>
        <v>0</v>
      </c>
      <c r="D44" s="264">
        <f>SUM(D45:D49)</f>
        <v>0</v>
      </c>
      <c r="E44" s="264">
        <f>SUM(E45:E49)</f>
        <v>0</v>
      </c>
    </row>
    <row r="45" spans="1:5" s="60" customFormat="1" ht="18" customHeight="1">
      <c r="A45" s="273" t="s">
        <v>85</v>
      </c>
      <c r="B45" s="265" t="s">
        <v>252</v>
      </c>
      <c r="C45" s="266"/>
      <c r="D45" s="266"/>
      <c r="E45" s="266"/>
    </row>
    <row r="46" spans="1:5" s="60" customFormat="1" ht="18" customHeight="1">
      <c r="A46" s="274" t="s">
        <v>86</v>
      </c>
      <c r="B46" s="267" t="s">
        <v>253</v>
      </c>
      <c r="C46" s="268"/>
      <c r="D46" s="268"/>
      <c r="E46" s="268"/>
    </row>
    <row r="47" spans="1:5" s="60" customFormat="1" ht="18" customHeight="1">
      <c r="A47" s="274" t="s">
        <v>249</v>
      </c>
      <c r="B47" s="267" t="s">
        <v>254</v>
      </c>
      <c r="C47" s="268"/>
      <c r="D47" s="268"/>
      <c r="E47" s="268"/>
    </row>
    <row r="48" spans="1:5" s="60" customFormat="1" ht="18" customHeight="1">
      <c r="A48" s="274" t="s">
        <v>250</v>
      </c>
      <c r="B48" s="267" t="s">
        <v>255</v>
      </c>
      <c r="C48" s="268"/>
      <c r="D48" s="268"/>
      <c r="E48" s="268"/>
    </row>
    <row r="49" spans="1:5" s="60" customFormat="1" ht="18" customHeight="1" thickBot="1">
      <c r="A49" s="275" t="s">
        <v>251</v>
      </c>
      <c r="B49" s="276" t="s">
        <v>256</v>
      </c>
      <c r="C49" s="277"/>
      <c r="D49" s="277"/>
      <c r="E49" s="277"/>
    </row>
    <row r="50" spans="1:5" s="60" customFormat="1" ht="30.75" thickBot="1">
      <c r="A50" s="271" t="s">
        <v>162</v>
      </c>
      <c r="B50" s="278" t="s">
        <v>430</v>
      </c>
      <c r="C50" s="264">
        <f>SUM(C51:C53)</f>
        <v>0</v>
      </c>
      <c r="D50" s="264">
        <f>SUM(D51:D53)</f>
        <v>0</v>
      </c>
      <c r="E50" s="264">
        <f>SUM(E51:E53)</f>
        <v>0</v>
      </c>
    </row>
    <row r="51" spans="1:5" s="60" customFormat="1" ht="30">
      <c r="A51" s="273" t="s">
        <v>87</v>
      </c>
      <c r="B51" s="265" t="s">
        <v>409</v>
      </c>
      <c r="C51" s="266"/>
      <c r="D51" s="266"/>
      <c r="E51" s="266"/>
    </row>
    <row r="52" spans="1:5" s="60" customFormat="1" ht="30">
      <c r="A52" s="274" t="s">
        <v>88</v>
      </c>
      <c r="B52" s="267" t="s">
        <v>410</v>
      </c>
      <c r="C52" s="268"/>
      <c r="D52" s="268"/>
      <c r="E52" s="268"/>
    </row>
    <row r="53" spans="1:5" s="60" customFormat="1" ht="18.75">
      <c r="A53" s="274" t="s">
        <v>259</v>
      </c>
      <c r="B53" s="267" t="s">
        <v>257</v>
      </c>
      <c r="C53" s="268"/>
      <c r="D53" s="268"/>
      <c r="E53" s="268"/>
    </row>
    <row r="54" spans="1:5" s="60" customFormat="1" ht="19.5" thickBot="1">
      <c r="A54" s="275" t="s">
        <v>260</v>
      </c>
      <c r="B54" s="276" t="s">
        <v>258</v>
      </c>
      <c r="C54" s="277"/>
      <c r="D54" s="277"/>
      <c r="E54" s="277"/>
    </row>
    <row r="55" spans="1:5" s="60" customFormat="1" ht="18" customHeight="1" thickBot="1">
      <c r="A55" s="271" t="s">
        <v>20</v>
      </c>
      <c r="B55" s="272" t="s">
        <v>261</v>
      </c>
      <c r="C55" s="264">
        <f>SUM(C56:C58)</f>
        <v>0</v>
      </c>
      <c r="D55" s="264">
        <f>SUM(D56:D58)</f>
        <v>0</v>
      </c>
      <c r="E55" s="264">
        <f>SUM(E56:E58)</f>
        <v>0</v>
      </c>
    </row>
    <row r="56" spans="1:5" s="60" customFormat="1" ht="30">
      <c r="A56" s="273" t="s">
        <v>163</v>
      </c>
      <c r="B56" s="265" t="s">
        <v>411</v>
      </c>
      <c r="C56" s="268"/>
      <c r="D56" s="268"/>
      <c r="E56" s="268"/>
    </row>
    <row r="57" spans="1:5" s="60" customFormat="1" ht="30">
      <c r="A57" s="274" t="s">
        <v>164</v>
      </c>
      <c r="B57" s="267" t="s">
        <v>412</v>
      </c>
      <c r="C57" s="268"/>
      <c r="D57" s="268"/>
      <c r="E57" s="268"/>
    </row>
    <row r="58" spans="1:5" s="60" customFormat="1" ht="18.75">
      <c r="A58" s="274" t="s">
        <v>196</v>
      </c>
      <c r="B58" s="267" t="s">
        <v>263</v>
      </c>
      <c r="C58" s="268"/>
      <c r="D58" s="268"/>
      <c r="E58" s="268"/>
    </row>
    <row r="59" spans="1:5" s="60" customFormat="1" ht="19.5" thickBot="1">
      <c r="A59" s="275" t="s">
        <v>262</v>
      </c>
      <c r="B59" s="276" t="s">
        <v>264</v>
      </c>
      <c r="C59" s="268"/>
      <c r="D59" s="268"/>
      <c r="E59" s="268"/>
    </row>
    <row r="60" spans="1:5" s="60" customFormat="1" ht="30.75" thickBot="1">
      <c r="A60" s="271" t="s">
        <v>21</v>
      </c>
      <c r="B60" s="278" t="s">
        <v>265</v>
      </c>
      <c r="C60" s="264">
        <f>+C5+C12+C19+C26+C33+C44+C50+C55</f>
        <v>0</v>
      </c>
      <c r="D60" s="264">
        <f>+D5+D12+D19+D26+D33+D44+D50+D55</f>
        <v>0</v>
      </c>
      <c r="E60" s="264">
        <f>+E5+E12+E19+E26+E33+E44+E50+E55</f>
        <v>0</v>
      </c>
    </row>
    <row r="61" spans="1:5" s="60" customFormat="1" ht="18" customHeight="1" thickBot="1">
      <c r="A61" s="280" t="s">
        <v>391</v>
      </c>
      <c r="B61" s="272" t="s">
        <v>266</v>
      </c>
      <c r="C61" s="264">
        <f>SUM(C62:C64)</f>
        <v>0</v>
      </c>
      <c r="D61" s="264">
        <f>SUM(D62:D64)</f>
        <v>0</v>
      </c>
      <c r="E61" s="264">
        <f>SUM(E62:E64)</f>
        <v>0</v>
      </c>
    </row>
    <row r="62" spans="1:5" s="60" customFormat="1" ht="18" customHeight="1">
      <c r="A62" s="273" t="s">
        <v>298</v>
      </c>
      <c r="B62" s="265" t="s">
        <v>267</v>
      </c>
      <c r="C62" s="268"/>
      <c r="D62" s="268"/>
      <c r="E62" s="268"/>
    </row>
    <row r="63" spans="1:5" s="60" customFormat="1" ht="30">
      <c r="A63" s="274" t="s">
        <v>307</v>
      </c>
      <c r="B63" s="267" t="s">
        <v>268</v>
      </c>
      <c r="C63" s="268"/>
      <c r="D63" s="268"/>
      <c r="E63" s="268"/>
    </row>
    <row r="64" spans="1:5" s="60" customFormat="1" ht="19.5" thickBot="1">
      <c r="A64" s="275" t="s">
        <v>308</v>
      </c>
      <c r="B64" s="281" t="s">
        <v>269</v>
      </c>
      <c r="C64" s="268"/>
      <c r="D64" s="268"/>
      <c r="E64" s="268"/>
    </row>
    <row r="65" spans="1:5" s="60" customFormat="1" ht="18" customHeight="1" thickBot="1">
      <c r="A65" s="280" t="s">
        <v>270</v>
      </c>
      <c r="B65" s="272" t="s">
        <v>271</v>
      </c>
      <c r="C65" s="264">
        <f>SUM(C66:C69)</f>
        <v>0</v>
      </c>
      <c r="D65" s="264">
        <f>SUM(D66:D69)</f>
        <v>0</v>
      </c>
      <c r="E65" s="264">
        <f>SUM(E66:E69)</f>
        <v>0</v>
      </c>
    </row>
    <row r="66" spans="1:5" s="60" customFormat="1" ht="30">
      <c r="A66" s="273" t="s">
        <v>133</v>
      </c>
      <c r="B66" s="265" t="s">
        <v>272</v>
      </c>
      <c r="C66" s="268"/>
      <c r="D66" s="268"/>
      <c r="E66" s="268"/>
    </row>
    <row r="67" spans="1:5" s="60" customFormat="1" ht="18.75">
      <c r="A67" s="274" t="s">
        <v>134</v>
      </c>
      <c r="B67" s="267" t="s">
        <v>273</v>
      </c>
      <c r="C67" s="268"/>
      <c r="D67" s="268"/>
      <c r="E67" s="268"/>
    </row>
    <row r="68" spans="1:5" s="60" customFormat="1" ht="30">
      <c r="A68" s="274" t="s">
        <v>299</v>
      </c>
      <c r="B68" s="267" t="s">
        <v>274</v>
      </c>
      <c r="C68" s="268"/>
      <c r="D68" s="268"/>
      <c r="E68" s="268"/>
    </row>
    <row r="69" spans="1:5" s="60" customFormat="1" ht="19.5" thickBot="1">
      <c r="A69" s="275" t="s">
        <v>300</v>
      </c>
      <c r="B69" s="276" t="s">
        <v>275</v>
      </c>
      <c r="C69" s="268"/>
      <c r="D69" s="268"/>
      <c r="E69" s="268"/>
    </row>
    <row r="70" spans="1:5" s="60" customFormat="1" ht="18" customHeight="1" thickBot="1">
      <c r="A70" s="280" t="s">
        <v>276</v>
      </c>
      <c r="B70" s="272" t="s">
        <v>277</v>
      </c>
      <c r="C70" s="264">
        <f>SUM(C71:C72)</f>
        <v>0</v>
      </c>
      <c r="D70" s="264">
        <f>SUM(D71:D72)</f>
        <v>0</v>
      </c>
      <c r="E70" s="264">
        <f>SUM(E71:E72)</f>
        <v>0</v>
      </c>
    </row>
    <row r="71" spans="1:5" s="60" customFormat="1" ht="18" customHeight="1">
      <c r="A71" s="273" t="s">
        <v>301</v>
      </c>
      <c r="B71" s="265" t="s">
        <v>278</v>
      </c>
      <c r="C71" s="268"/>
      <c r="D71" s="268"/>
      <c r="E71" s="268"/>
    </row>
    <row r="72" spans="1:5" s="60" customFormat="1" ht="18" customHeight="1" thickBot="1">
      <c r="A72" s="275" t="s">
        <v>302</v>
      </c>
      <c r="B72" s="276" t="s">
        <v>279</v>
      </c>
      <c r="C72" s="268"/>
      <c r="D72" s="268"/>
      <c r="E72" s="268"/>
    </row>
    <row r="73" spans="1:5" s="60" customFormat="1" ht="18" customHeight="1" thickBot="1">
      <c r="A73" s="280" t="s">
        <v>280</v>
      </c>
      <c r="B73" s="272" t="s">
        <v>281</v>
      </c>
      <c r="C73" s="264">
        <f>SUM(C74:C76)</f>
        <v>0</v>
      </c>
      <c r="D73" s="264">
        <f>SUM(D74:D76)</f>
        <v>0</v>
      </c>
      <c r="E73" s="264">
        <f>SUM(E74:E76)</f>
        <v>0</v>
      </c>
    </row>
    <row r="74" spans="1:5" s="60" customFormat="1" ht="18" customHeight="1">
      <c r="A74" s="273" t="s">
        <v>303</v>
      </c>
      <c r="B74" s="265" t="s">
        <v>282</v>
      </c>
      <c r="C74" s="268"/>
      <c r="D74" s="268"/>
      <c r="E74" s="268"/>
    </row>
    <row r="75" spans="1:5" s="60" customFormat="1" ht="18" customHeight="1">
      <c r="A75" s="274" t="s">
        <v>304</v>
      </c>
      <c r="B75" s="267" t="s">
        <v>283</v>
      </c>
      <c r="C75" s="268"/>
      <c r="D75" s="268"/>
      <c r="E75" s="268"/>
    </row>
    <row r="76" spans="1:5" s="60" customFormat="1" ht="18" customHeight="1" thickBot="1">
      <c r="A76" s="275" t="s">
        <v>305</v>
      </c>
      <c r="B76" s="276" t="s">
        <v>284</v>
      </c>
      <c r="C76" s="268"/>
      <c r="D76" s="268"/>
      <c r="E76" s="268"/>
    </row>
    <row r="77" spans="1:5" s="60" customFormat="1" ht="18" customHeight="1" thickBot="1">
      <c r="A77" s="280" t="s">
        <v>285</v>
      </c>
      <c r="B77" s="272" t="s">
        <v>306</v>
      </c>
      <c r="C77" s="264">
        <f>SUM(C78:C81)</f>
        <v>0</v>
      </c>
      <c r="D77" s="264">
        <f>SUM(D78:D81)</f>
        <v>0</v>
      </c>
      <c r="E77" s="264">
        <f>SUM(E78:E81)</f>
        <v>0</v>
      </c>
    </row>
    <row r="78" spans="1:5" s="60" customFormat="1" ht="18" customHeight="1">
      <c r="A78" s="282" t="s">
        <v>286</v>
      </c>
      <c r="B78" s="265" t="s">
        <v>287</v>
      </c>
      <c r="C78" s="268"/>
      <c r="D78" s="268"/>
      <c r="E78" s="268"/>
    </row>
    <row r="79" spans="1:5" s="60" customFormat="1" ht="30">
      <c r="A79" s="283" t="s">
        <v>288</v>
      </c>
      <c r="B79" s="267" t="s">
        <v>289</v>
      </c>
      <c r="C79" s="268"/>
      <c r="D79" s="268"/>
      <c r="E79" s="268"/>
    </row>
    <row r="80" spans="1:5" s="60" customFormat="1" ht="20.25" customHeight="1">
      <c r="A80" s="283" t="s">
        <v>290</v>
      </c>
      <c r="B80" s="267" t="s">
        <v>291</v>
      </c>
      <c r="C80" s="268"/>
      <c r="D80" s="268"/>
      <c r="E80" s="268"/>
    </row>
    <row r="81" spans="1:5" s="60" customFormat="1" ht="18" customHeight="1" thickBot="1">
      <c r="A81" s="284" t="s">
        <v>292</v>
      </c>
      <c r="B81" s="276" t="s">
        <v>293</v>
      </c>
      <c r="C81" s="268"/>
      <c r="D81" s="268"/>
      <c r="E81" s="268"/>
    </row>
    <row r="82" spans="1:5" s="60" customFormat="1" ht="18" customHeight="1" thickBot="1">
      <c r="A82" s="280" t="s">
        <v>294</v>
      </c>
      <c r="B82" s="272" t="s">
        <v>295</v>
      </c>
      <c r="C82" s="285"/>
      <c r="D82" s="285"/>
      <c r="E82" s="285"/>
    </row>
    <row r="83" spans="1:5" s="60" customFormat="1" ht="31.5" thickBot="1">
      <c r="A83" s="280" t="s">
        <v>296</v>
      </c>
      <c r="B83" s="286" t="s">
        <v>297</v>
      </c>
      <c r="C83" s="264">
        <f>+C61+C65+C70+C73+C77+C82</f>
        <v>0</v>
      </c>
      <c r="D83" s="264">
        <f>+D61+D65+D70+D73+D77+D82</f>
        <v>0</v>
      </c>
      <c r="E83" s="264">
        <f>+E61+E65+E70+E73+E77+E82</f>
        <v>0</v>
      </c>
    </row>
    <row r="84" spans="1:5" s="60" customFormat="1" ht="18" customHeight="1" thickBot="1">
      <c r="A84" s="287" t="s">
        <v>309</v>
      </c>
      <c r="B84" s="288" t="s">
        <v>397</v>
      </c>
      <c r="C84" s="264">
        <f>+C60+C83</f>
        <v>0</v>
      </c>
      <c r="D84" s="264">
        <f>+D60+D83</f>
        <v>0</v>
      </c>
      <c r="E84" s="264">
        <f>+E60+E83</f>
        <v>0</v>
      </c>
    </row>
    <row r="85" spans="1:5" s="60" customFormat="1" ht="19.5" thickBot="1">
      <c r="A85" s="289"/>
      <c r="B85" s="290"/>
      <c r="C85" s="291"/>
      <c r="D85" s="291"/>
      <c r="E85" s="292"/>
    </row>
    <row r="86" spans="1:5" s="52" customFormat="1" ht="18" customHeight="1" thickBot="1">
      <c r="A86" s="296" t="s">
        <v>48</v>
      </c>
      <c r="B86" s="297"/>
      <c r="C86" s="297"/>
      <c r="D86" s="297"/>
      <c r="E86" s="298"/>
    </row>
    <row r="87" spans="1:5" s="61" customFormat="1" ht="18" customHeight="1" thickBot="1">
      <c r="A87" s="299" t="s">
        <v>13</v>
      </c>
      <c r="B87" s="300" t="s">
        <v>431</v>
      </c>
      <c r="C87" s="301">
        <f>SUM(C88:C92)</f>
        <v>0</v>
      </c>
      <c r="D87" s="301">
        <f>SUM(D88:D92)</f>
        <v>0</v>
      </c>
      <c r="E87" s="301">
        <f>SUM(E88:E92)</f>
        <v>0</v>
      </c>
    </row>
    <row r="88" spans="1:5" s="52" customFormat="1" ht="18" customHeight="1">
      <c r="A88" s="302" t="s">
        <v>89</v>
      </c>
      <c r="B88" s="303" t="s">
        <v>41</v>
      </c>
      <c r="C88" s="304"/>
      <c r="D88" s="304"/>
      <c r="E88" s="304"/>
    </row>
    <row r="89" spans="1:5" s="60" customFormat="1" ht="18" customHeight="1">
      <c r="A89" s="274" t="s">
        <v>90</v>
      </c>
      <c r="B89" s="305" t="s">
        <v>165</v>
      </c>
      <c r="C89" s="268"/>
      <c r="D89" s="268"/>
      <c r="E89" s="268"/>
    </row>
    <row r="90" spans="1:5" s="52" customFormat="1" ht="18" customHeight="1">
      <c r="A90" s="274" t="s">
        <v>91</v>
      </c>
      <c r="B90" s="305" t="s">
        <v>125</v>
      </c>
      <c r="C90" s="277"/>
      <c r="D90" s="277"/>
      <c r="E90" s="277"/>
    </row>
    <row r="91" spans="1:5" s="52" customFormat="1" ht="18" customHeight="1">
      <c r="A91" s="274" t="s">
        <v>92</v>
      </c>
      <c r="B91" s="306" t="s">
        <v>166</v>
      </c>
      <c r="C91" s="277"/>
      <c r="D91" s="277"/>
      <c r="E91" s="277"/>
    </row>
    <row r="92" spans="1:5" s="52" customFormat="1" ht="18" customHeight="1">
      <c r="A92" s="274" t="s">
        <v>103</v>
      </c>
      <c r="B92" s="307" t="s">
        <v>167</v>
      </c>
      <c r="C92" s="277">
        <f>SUM(C93:C102)</f>
        <v>0</v>
      </c>
      <c r="D92" s="277"/>
      <c r="E92" s="277"/>
    </row>
    <row r="93" spans="1:5" s="52" customFormat="1" ht="18" customHeight="1">
      <c r="A93" s="274" t="s">
        <v>93</v>
      </c>
      <c r="B93" s="328" t="s">
        <v>312</v>
      </c>
      <c r="C93" s="329"/>
      <c r="D93" s="329"/>
      <c r="E93" s="329"/>
    </row>
    <row r="94" spans="1:5" s="52" customFormat="1" ht="18" customHeight="1">
      <c r="A94" s="274" t="s">
        <v>94</v>
      </c>
      <c r="B94" s="330" t="s">
        <v>313</v>
      </c>
      <c r="C94" s="329"/>
      <c r="D94" s="329"/>
      <c r="E94" s="329"/>
    </row>
    <row r="95" spans="1:5" s="52" customFormat="1" ht="18" customHeight="1">
      <c r="A95" s="274" t="s">
        <v>104</v>
      </c>
      <c r="B95" s="328" t="s">
        <v>314</v>
      </c>
      <c r="C95" s="329"/>
      <c r="D95" s="329"/>
      <c r="E95" s="329"/>
    </row>
    <row r="96" spans="1:5" s="52" customFormat="1" ht="18" customHeight="1">
      <c r="A96" s="274" t="s">
        <v>105</v>
      </c>
      <c r="B96" s="328" t="s">
        <v>315</v>
      </c>
      <c r="C96" s="329"/>
      <c r="D96" s="329"/>
      <c r="E96" s="329"/>
    </row>
    <row r="97" spans="1:5" s="52" customFormat="1" ht="18" customHeight="1">
      <c r="A97" s="274" t="s">
        <v>106</v>
      </c>
      <c r="B97" s="330" t="s">
        <v>316</v>
      </c>
      <c r="C97" s="329">
        <v>0</v>
      </c>
      <c r="D97" s="329"/>
      <c r="E97" s="329"/>
    </row>
    <row r="98" spans="1:5" s="52" customFormat="1" ht="18" customHeight="1">
      <c r="A98" s="274" t="s">
        <v>107</v>
      </c>
      <c r="B98" s="330" t="s">
        <v>317</v>
      </c>
      <c r="C98" s="329"/>
      <c r="D98" s="329"/>
      <c r="E98" s="329"/>
    </row>
    <row r="99" spans="1:5" s="52" customFormat="1" ht="18" customHeight="1">
      <c r="A99" s="274" t="s">
        <v>109</v>
      </c>
      <c r="B99" s="328" t="s">
        <v>318</v>
      </c>
      <c r="C99" s="329"/>
      <c r="D99" s="329"/>
      <c r="E99" s="329"/>
    </row>
    <row r="100" spans="1:5" s="52" customFormat="1" ht="18" customHeight="1">
      <c r="A100" s="308" t="s">
        <v>168</v>
      </c>
      <c r="B100" s="331" t="s">
        <v>319</v>
      </c>
      <c r="C100" s="329"/>
      <c r="D100" s="329"/>
      <c r="E100" s="329"/>
    </row>
    <row r="101" spans="1:5" s="52" customFormat="1" ht="18" customHeight="1">
      <c r="A101" s="274" t="s">
        <v>310</v>
      </c>
      <c r="B101" s="331" t="s">
        <v>320</v>
      </c>
      <c r="C101" s="329"/>
      <c r="D101" s="329"/>
      <c r="E101" s="329"/>
    </row>
    <row r="102" spans="1:5" s="52" customFormat="1" ht="18" customHeight="1" thickBot="1">
      <c r="A102" s="310" t="s">
        <v>311</v>
      </c>
      <c r="B102" s="332" t="s">
        <v>321</v>
      </c>
      <c r="C102" s="333"/>
      <c r="D102" s="333"/>
      <c r="E102" s="333"/>
    </row>
    <row r="103" spans="1:5" s="52" customFormat="1" ht="18" customHeight="1" thickBot="1">
      <c r="A103" s="271" t="s">
        <v>14</v>
      </c>
      <c r="B103" s="311" t="s">
        <v>432</v>
      </c>
      <c r="C103" s="264">
        <f>+C104+C106+C108</f>
        <v>0</v>
      </c>
      <c r="D103" s="264">
        <f>+D104+D106+D108</f>
        <v>0</v>
      </c>
      <c r="E103" s="264">
        <f>+E104+E106+E108</f>
        <v>0</v>
      </c>
    </row>
    <row r="104" spans="1:5" s="52" customFormat="1" ht="18" customHeight="1">
      <c r="A104" s="273" t="s">
        <v>95</v>
      </c>
      <c r="B104" s="305" t="s">
        <v>195</v>
      </c>
      <c r="C104" s="266"/>
      <c r="D104" s="266"/>
      <c r="E104" s="266"/>
    </row>
    <row r="105" spans="1:5" s="52" customFormat="1" ht="18" customHeight="1">
      <c r="A105" s="273" t="s">
        <v>96</v>
      </c>
      <c r="B105" s="331" t="s">
        <v>325</v>
      </c>
      <c r="C105" s="334"/>
      <c r="D105" s="334"/>
      <c r="E105" s="334"/>
    </row>
    <row r="106" spans="1:5" s="52" customFormat="1" ht="18" customHeight="1">
      <c r="A106" s="273" t="s">
        <v>97</v>
      </c>
      <c r="B106" s="309" t="s">
        <v>169</v>
      </c>
      <c r="C106" s="268"/>
      <c r="D106" s="268"/>
      <c r="E106" s="268"/>
    </row>
    <row r="107" spans="1:5" s="52" customFormat="1" ht="18" customHeight="1">
      <c r="A107" s="273" t="s">
        <v>98</v>
      </c>
      <c r="B107" s="309" t="s">
        <v>326</v>
      </c>
      <c r="C107" s="312"/>
      <c r="D107" s="312"/>
      <c r="E107" s="312"/>
    </row>
    <row r="108" spans="1:5" s="52" customFormat="1" ht="18" customHeight="1">
      <c r="A108" s="273" t="s">
        <v>99</v>
      </c>
      <c r="B108" s="313" t="s">
        <v>197</v>
      </c>
      <c r="C108" s="312"/>
      <c r="D108" s="312"/>
      <c r="E108" s="312"/>
    </row>
    <row r="109" spans="1:5" s="52" customFormat="1" ht="28.5">
      <c r="A109" s="273" t="s">
        <v>108</v>
      </c>
      <c r="B109" s="314" t="s">
        <v>405</v>
      </c>
      <c r="C109" s="312"/>
      <c r="D109" s="312"/>
      <c r="E109" s="312"/>
    </row>
    <row r="110" spans="1:5" s="52" customFormat="1" ht="25.5">
      <c r="A110" s="273" t="s">
        <v>110</v>
      </c>
      <c r="B110" s="335" t="s">
        <v>331</v>
      </c>
      <c r="C110" s="336"/>
      <c r="D110" s="336"/>
      <c r="E110" s="336"/>
    </row>
    <row r="111" spans="1:5" s="52" customFormat="1" ht="25.5">
      <c r="A111" s="273" t="s">
        <v>170</v>
      </c>
      <c r="B111" s="328" t="s">
        <v>315</v>
      </c>
      <c r="C111" s="336"/>
      <c r="D111" s="336"/>
      <c r="E111" s="336"/>
    </row>
    <row r="112" spans="1:5" s="52" customFormat="1" ht="18.75">
      <c r="A112" s="273" t="s">
        <v>171</v>
      </c>
      <c r="B112" s="328" t="s">
        <v>330</v>
      </c>
      <c r="C112" s="336"/>
      <c r="D112" s="336"/>
      <c r="E112" s="336"/>
    </row>
    <row r="113" spans="1:5" s="52" customFormat="1" ht="18.75">
      <c r="A113" s="273" t="s">
        <v>172</v>
      </c>
      <c r="B113" s="328" t="s">
        <v>329</v>
      </c>
      <c r="C113" s="336"/>
      <c r="D113" s="336"/>
      <c r="E113" s="336"/>
    </row>
    <row r="114" spans="1:5" s="52" customFormat="1" ht="25.5">
      <c r="A114" s="273" t="s">
        <v>322</v>
      </c>
      <c r="B114" s="328" t="s">
        <v>318</v>
      </c>
      <c r="C114" s="336"/>
      <c r="D114" s="336"/>
      <c r="E114" s="336"/>
    </row>
    <row r="115" spans="1:5" s="52" customFormat="1" ht="18.75">
      <c r="A115" s="273" t="s">
        <v>323</v>
      </c>
      <c r="B115" s="328" t="s">
        <v>328</v>
      </c>
      <c r="C115" s="336"/>
      <c r="D115" s="336"/>
      <c r="E115" s="336"/>
    </row>
    <row r="116" spans="1:5" s="52" customFormat="1" ht="26.25" thickBot="1">
      <c r="A116" s="308" t="s">
        <v>324</v>
      </c>
      <c r="B116" s="328" t="s">
        <v>327</v>
      </c>
      <c r="C116" s="337"/>
      <c r="D116" s="337"/>
      <c r="E116" s="337"/>
    </row>
    <row r="117" spans="1:5" s="52" customFormat="1" ht="18" customHeight="1" thickBot="1">
      <c r="A117" s="271" t="s">
        <v>15</v>
      </c>
      <c r="B117" s="278" t="s">
        <v>332</v>
      </c>
      <c r="C117" s="264">
        <f>+C118+C119</f>
        <v>0</v>
      </c>
      <c r="D117" s="264">
        <f>+D118+D119</f>
        <v>0</v>
      </c>
      <c r="E117" s="264">
        <f>+E118+E119</f>
        <v>0</v>
      </c>
    </row>
    <row r="118" spans="1:5" s="52" customFormat="1" ht="18" customHeight="1">
      <c r="A118" s="273" t="s">
        <v>78</v>
      </c>
      <c r="B118" s="315" t="s">
        <v>49</v>
      </c>
      <c r="C118" s="266"/>
      <c r="D118" s="266"/>
      <c r="E118" s="266"/>
    </row>
    <row r="119" spans="1:5" s="52" customFormat="1" ht="18" customHeight="1" thickBot="1">
      <c r="A119" s="275" t="s">
        <v>79</v>
      </c>
      <c r="B119" s="309" t="s">
        <v>50</v>
      </c>
      <c r="C119" s="277"/>
      <c r="D119" s="277"/>
      <c r="E119" s="277"/>
    </row>
    <row r="120" spans="1:5" s="52" customFormat="1" ht="18" customHeight="1" thickBot="1">
      <c r="A120" s="271" t="s">
        <v>16</v>
      </c>
      <c r="B120" s="278" t="s">
        <v>333</v>
      </c>
      <c r="C120" s="264">
        <f>+C87+C103+C117</f>
        <v>0</v>
      </c>
      <c r="D120" s="264">
        <f>+D87+D103+D117</f>
        <v>0</v>
      </c>
      <c r="E120" s="264">
        <f>+E87+E103+E117</f>
        <v>0</v>
      </c>
    </row>
    <row r="121" spans="1:5" s="52" customFormat="1" ht="18" customHeight="1" thickBot="1">
      <c r="A121" s="271" t="s">
        <v>17</v>
      </c>
      <c r="B121" s="278" t="s">
        <v>334</v>
      </c>
      <c r="C121" s="264">
        <f>+C122+C123+C124</f>
        <v>0</v>
      </c>
      <c r="D121" s="264">
        <f>+D122+D123+D124</f>
        <v>0</v>
      </c>
      <c r="E121" s="264">
        <f>+E122+E123+E124</f>
        <v>0</v>
      </c>
    </row>
    <row r="122" spans="1:5" s="52" customFormat="1" ht="18" customHeight="1">
      <c r="A122" s="273" t="s">
        <v>82</v>
      </c>
      <c r="B122" s="315" t="s">
        <v>335</v>
      </c>
      <c r="C122" s="312"/>
      <c r="D122" s="312"/>
      <c r="E122" s="312"/>
    </row>
    <row r="123" spans="1:5" s="52" customFormat="1" ht="18" customHeight="1">
      <c r="A123" s="273" t="s">
        <v>83</v>
      </c>
      <c r="B123" s="315" t="s">
        <v>336</v>
      </c>
      <c r="C123" s="312"/>
      <c r="D123" s="312"/>
      <c r="E123" s="312"/>
    </row>
    <row r="124" spans="1:5" s="52" customFormat="1" ht="18" customHeight="1" thickBot="1">
      <c r="A124" s="308" t="s">
        <v>84</v>
      </c>
      <c r="B124" s="316" t="s">
        <v>337</v>
      </c>
      <c r="C124" s="312"/>
      <c r="D124" s="312"/>
      <c r="E124" s="312"/>
    </row>
    <row r="125" spans="1:5" s="52" customFormat="1" ht="18" customHeight="1" thickBot="1">
      <c r="A125" s="271" t="s">
        <v>18</v>
      </c>
      <c r="B125" s="278" t="s">
        <v>390</v>
      </c>
      <c r="C125" s="264">
        <f>+C126+C127+C128+C129</f>
        <v>0</v>
      </c>
      <c r="D125" s="264">
        <f>+D126+D127+D128+D129</f>
        <v>0</v>
      </c>
      <c r="E125" s="264">
        <f>+E126+E127+E128+E129</f>
        <v>0</v>
      </c>
    </row>
    <row r="126" spans="1:5" s="52" customFormat="1" ht="18" customHeight="1">
      <c r="A126" s="273" t="s">
        <v>85</v>
      </c>
      <c r="B126" s="315" t="s">
        <v>338</v>
      </c>
      <c r="C126" s="312"/>
      <c r="D126" s="312"/>
      <c r="E126" s="312"/>
    </row>
    <row r="127" spans="1:5" s="52" customFormat="1" ht="18" customHeight="1">
      <c r="A127" s="273" t="s">
        <v>86</v>
      </c>
      <c r="B127" s="315" t="s">
        <v>339</v>
      </c>
      <c r="C127" s="312"/>
      <c r="D127" s="312"/>
      <c r="E127" s="312"/>
    </row>
    <row r="128" spans="1:5" s="52" customFormat="1" ht="18" customHeight="1">
      <c r="A128" s="273" t="s">
        <v>249</v>
      </c>
      <c r="B128" s="315" t="s">
        <v>340</v>
      </c>
      <c r="C128" s="312"/>
      <c r="D128" s="312"/>
      <c r="E128" s="312"/>
    </row>
    <row r="129" spans="1:5" s="52" customFormat="1" ht="18" customHeight="1" thickBot="1">
      <c r="A129" s="308" t="s">
        <v>250</v>
      </c>
      <c r="B129" s="316" t="s">
        <v>341</v>
      </c>
      <c r="C129" s="312"/>
      <c r="D129" s="312"/>
      <c r="E129" s="312"/>
    </row>
    <row r="130" spans="1:5" s="52" customFormat="1" ht="18" customHeight="1" thickBot="1">
      <c r="A130" s="271" t="s">
        <v>19</v>
      </c>
      <c r="B130" s="278" t="s">
        <v>342</v>
      </c>
      <c r="C130" s="264">
        <f>+C131+C132+C133+C134</f>
        <v>0</v>
      </c>
      <c r="D130" s="264">
        <f>+D131+D132+D133+D134</f>
        <v>0</v>
      </c>
      <c r="E130" s="264">
        <f>+E131+E132+E133+E134</f>
        <v>0</v>
      </c>
    </row>
    <row r="131" spans="1:5" s="52" customFormat="1" ht="18" customHeight="1">
      <c r="A131" s="273" t="s">
        <v>87</v>
      </c>
      <c r="B131" s="315" t="s">
        <v>343</v>
      </c>
      <c r="C131" s="312"/>
      <c r="D131" s="312"/>
      <c r="E131" s="312"/>
    </row>
    <row r="132" spans="1:5" s="52" customFormat="1" ht="18" customHeight="1">
      <c r="A132" s="273" t="s">
        <v>88</v>
      </c>
      <c r="B132" s="315" t="s">
        <v>352</v>
      </c>
      <c r="C132" s="312"/>
      <c r="D132" s="312"/>
      <c r="E132" s="312"/>
    </row>
    <row r="133" spans="1:5" s="52" customFormat="1" ht="18" customHeight="1">
      <c r="A133" s="273" t="s">
        <v>259</v>
      </c>
      <c r="B133" s="315" t="s">
        <v>344</v>
      </c>
      <c r="C133" s="312"/>
      <c r="D133" s="312"/>
      <c r="E133" s="312"/>
    </row>
    <row r="134" spans="1:5" s="52" customFormat="1" ht="18" customHeight="1" thickBot="1">
      <c r="A134" s="308" t="s">
        <v>260</v>
      </c>
      <c r="B134" s="316" t="s">
        <v>422</v>
      </c>
      <c r="C134" s="312"/>
      <c r="D134" s="312"/>
      <c r="E134" s="312"/>
    </row>
    <row r="135" spans="1:5" s="52" customFormat="1" ht="18" customHeight="1" thickBot="1">
      <c r="A135" s="271" t="s">
        <v>20</v>
      </c>
      <c r="B135" s="278" t="s">
        <v>345</v>
      </c>
      <c r="C135" s="317"/>
      <c r="D135" s="317">
        <f>+D136+D137+D138+D139</f>
        <v>0</v>
      </c>
      <c r="E135" s="317">
        <f>+E136+E137+E138+E139</f>
        <v>0</v>
      </c>
    </row>
    <row r="136" spans="1:5" s="52" customFormat="1" ht="18" customHeight="1">
      <c r="A136" s="273" t="s">
        <v>163</v>
      </c>
      <c r="B136" s="315" t="s">
        <v>346</v>
      </c>
      <c r="C136" s="312"/>
      <c r="D136" s="312"/>
      <c r="E136" s="312"/>
    </row>
    <row r="137" spans="1:5" s="52" customFormat="1" ht="18" customHeight="1">
      <c r="A137" s="273" t="s">
        <v>164</v>
      </c>
      <c r="B137" s="315" t="s">
        <v>347</v>
      </c>
      <c r="C137" s="312"/>
      <c r="D137" s="312"/>
      <c r="E137" s="312"/>
    </row>
    <row r="138" spans="1:5" s="52" customFormat="1" ht="18" customHeight="1">
      <c r="A138" s="273" t="s">
        <v>196</v>
      </c>
      <c r="B138" s="315" t="s">
        <v>348</v>
      </c>
      <c r="C138" s="312"/>
      <c r="D138" s="312"/>
      <c r="E138" s="312"/>
    </row>
    <row r="139" spans="1:5" s="52" customFormat="1" ht="18" customHeight="1" thickBot="1">
      <c r="A139" s="273" t="s">
        <v>262</v>
      </c>
      <c r="B139" s="315" t="s">
        <v>349</v>
      </c>
      <c r="C139" s="312"/>
      <c r="D139" s="312"/>
      <c r="E139" s="312"/>
    </row>
    <row r="140" spans="1:5" s="52" customFormat="1" ht="18" customHeight="1" thickBot="1">
      <c r="A140" s="271" t="s">
        <v>21</v>
      </c>
      <c r="B140" s="278" t="s">
        <v>350</v>
      </c>
      <c r="C140" s="318">
        <f>+C121+C125+C130+C135</f>
        <v>0</v>
      </c>
      <c r="D140" s="318">
        <f>+D121+D125+D130+D135</f>
        <v>0</v>
      </c>
      <c r="E140" s="318">
        <f>+E121+E125+E130+E135</f>
        <v>0</v>
      </c>
    </row>
    <row r="141" spans="1:5" s="52" customFormat="1" ht="18" customHeight="1" thickBot="1">
      <c r="A141" s="319" t="s">
        <v>22</v>
      </c>
      <c r="B141" s="320" t="s">
        <v>351</v>
      </c>
      <c r="C141" s="318">
        <f>+C120+C140</f>
        <v>0</v>
      </c>
      <c r="D141" s="318">
        <f>+D120+D140</f>
        <v>0</v>
      </c>
      <c r="E141" s="318">
        <f>+E120+E140</f>
        <v>0</v>
      </c>
    </row>
    <row r="142" spans="1:5" s="52" customFormat="1" ht="18" customHeight="1" thickBot="1">
      <c r="A142" s="321"/>
      <c r="B142" s="322"/>
      <c r="C142" s="295"/>
      <c r="D142" s="295"/>
      <c r="E142" s="295"/>
    </row>
    <row r="143" spans="1:9" s="52" customFormat="1" ht="18" customHeight="1" thickBot="1">
      <c r="A143" s="323" t="s">
        <v>442</v>
      </c>
      <c r="B143" s="324"/>
      <c r="C143" s="325"/>
      <c r="D143" s="325"/>
      <c r="E143" s="325"/>
      <c r="F143" s="62"/>
      <c r="G143" s="63"/>
      <c r="H143" s="63"/>
      <c r="I143" s="63"/>
    </row>
    <row r="144" spans="1:5" s="60" customFormat="1" ht="18" customHeight="1" thickBot="1">
      <c r="A144" s="323" t="s">
        <v>187</v>
      </c>
      <c r="B144" s="324"/>
      <c r="C144" s="325"/>
      <c r="D144" s="325"/>
      <c r="E144" s="325"/>
    </row>
    <row r="145" s="52" customFormat="1" ht="18" customHeight="1">
      <c r="C145" s="64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2018. ÉVI KÖLTSÉGVETÉSÉNEK  MÉRLEGE
&amp;10
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Layout" workbookViewId="0" topLeftCell="A1">
      <selection activeCell="J3" sqref="J3:J24"/>
    </sheetView>
  </sheetViews>
  <sheetFormatPr defaultColWidth="9.00390625" defaultRowHeight="12.75"/>
  <cols>
    <col min="1" max="1" width="6.875" style="6" customWidth="1"/>
    <col min="2" max="2" width="28.00390625" style="32" customWidth="1"/>
    <col min="3" max="3" width="17.375" style="6" customWidth="1"/>
    <col min="4" max="5" width="13.50390625" style="6" customWidth="1"/>
    <col min="6" max="6" width="33.125" style="6" customWidth="1"/>
    <col min="7" max="9" width="16.375" style="6" customWidth="1"/>
    <col min="10" max="10" width="3.625" style="6" customWidth="1"/>
    <col min="11" max="16384" width="9.375" style="6" customWidth="1"/>
  </cols>
  <sheetData>
    <row r="1" spans="1:9" s="65" customFormat="1" ht="27" customHeight="1">
      <c r="A1" s="340"/>
      <c r="B1" s="341" t="s">
        <v>140</v>
      </c>
      <c r="C1" s="342"/>
      <c r="D1" s="342"/>
      <c r="E1" s="342"/>
      <c r="F1" s="342"/>
      <c r="G1" s="342"/>
      <c r="H1" s="342"/>
      <c r="I1" s="342"/>
    </row>
    <row r="2" spans="1:9" s="65" customFormat="1" ht="16.5" thickBot="1">
      <c r="A2" s="340"/>
      <c r="B2" s="343"/>
      <c r="C2" s="340"/>
      <c r="D2" s="340"/>
      <c r="E2" s="340"/>
      <c r="F2" s="340"/>
      <c r="G2" s="344" t="s">
        <v>474</v>
      </c>
      <c r="H2" s="344"/>
      <c r="I2" s="344"/>
    </row>
    <row r="3" spans="1:10" s="65" customFormat="1" ht="18" customHeight="1" thickBot="1">
      <c r="A3" s="479" t="s">
        <v>58</v>
      </c>
      <c r="B3" s="359" t="s">
        <v>47</v>
      </c>
      <c r="C3" s="360"/>
      <c r="D3" s="361"/>
      <c r="E3" s="362"/>
      <c r="F3" s="359" t="s">
        <v>48</v>
      </c>
      <c r="G3" s="360"/>
      <c r="H3" s="360"/>
      <c r="I3" s="363"/>
      <c r="J3" s="482"/>
    </row>
    <row r="4" spans="1:10" s="51" customFormat="1" ht="35.25" customHeight="1" thickBot="1">
      <c r="A4" s="480"/>
      <c r="B4" s="364" t="s">
        <v>51</v>
      </c>
      <c r="C4" s="365" t="s">
        <v>415</v>
      </c>
      <c r="D4" s="365"/>
      <c r="E4" s="366"/>
      <c r="F4" s="367" t="s">
        <v>51</v>
      </c>
      <c r="G4" s="368" t="s">
        <v>415</v>
      </c>
      <c r="H4" s="368"/>
      <c r="I4" s="368"/>
      <c r="J4" s="482"/>
    </row>
    <row r="5" spans="1:10" s="51" customFormat="1" ht="16.5" thickBot="1">
      <c r="A5" s="345">
        <v>1</v>
      </c>
      <c r="B5" s="364">
        <v>2</v>
      </c>
      <c r="C5" s="365" t="s">
        <v>15</v>
      </c>
      <c r="D5" s="365">
        <v>4</v>
      </c>
      <c r="E5" s="366">
        <v>5</v>
      </c>
      <c r="F5" s="364">
        <v>6</v>
      </c>
      <c r="G5" s="369">
        <v>7</v>
      </c>
      <c r="H5" s="369">
        <v>8</v>
      </c>
      <c r="I5" s="369">
        <v>9</v>
      </c>
      <c r="J5" s="482"/>
    </row>
    <row r="6" spans="1:10" s="65" customFormat="1" ht="25.5">
      <c r="A6" s="346">
        <v>1</v>
      </c>
      <c r="B6" s="358" t="s">
        <v>353</v>
      </c>
      <c r="C6" s="266">
        <v>0</v>
      </c>
      <c r="D6" s="370"/>
      <c r="E6" s="371"/>
      <c r="F6" s="358" t="s">
        <v>52</v>
      </c>
      <c r="G6" s="372">
        <v>0</v>
      </c>
      <c r="H6" s="372"/>
      <c r="I6" s="372"/>
      <c r="J6" s="482"/>
    </row>
    <row r="7" spans="1:10" s="65" customFormat="1" ht="38.25">
      <c r="A7" s="347">
        <v>2</v>
      </c>
      <c r="B7" s="350" t="s">
        <v>354</v>
      </c>
      <c r="C7" s="266">
        <v>3782000</v>
      </c>
      <c r="D7" s="351"/>
      <c r="E7" s="352"/>
      <c r="F7" s="350" t="s">
        <v>165</v>
      </c>
      <c r="G7" s="373">
        <v>0</v>
      </c>
      <c r="H7" s="373"/>
      <c r="I7" s="373"/>
      <c r="J7" s="482"/>
    </row>
    <row r="8" spans="1:10" s="65" customFormat="1" ht="15.75">
      <c r="A8" s="347">
        <v>3</v>
      </c>
      <c r="B8" s="350" t="s">
        <v>156</v>
      </c>
      <c r="C8" s="351">
        <v>0</v>
      </c>
      <c r="D8" s="351"/>
      <c r="E8" s="352"/>
      <c r="F8" s="350" t="s">
        <v>200</v>
      </c>
      <c r="G8" s="373">
        <v>3582000</v>
      </c>
      <c r="H8" s="373"/>
      <c r="I8" s="373"/>
      <c r="J8" s="482"/>
    </row>
    <row r="9" spans="1:10" s="65" customFormat="1" ht="15.75">
      <c r="A9" s="346">
        <v>4</v>
      </c>
      <c r="B9" s="374" t="s">
        <v>400</v>
      </c>
      <c r="C9" s="351">
        <v>0</v>
      </c>
      <c r="D9" s="351"/>
      <c r="E9" s="352"/>
      <c r="F9" s="350" t="s">
        <v>166</v>
      </c>
      <c r="G9" s="373">
        <v>0</v>
      </c>
      <c r="H9" s="373"/>
      <c r="I9" s="373"/>
      <c r="J9" s="482"/>
    </row>
    <row r="10" spans="1:10" s="65" customFormat="1" ht="25.5">
      <c r="A10" s="347">
        <v>5</v>
      </c>
      <c r="B10" s="375" t="s">
        <v>455</v>
      </c>
      <c r="C10" s="376">
        <v>0</v>
      </c>
      <c r="D10" s="351"/>
      <c r="E10" s="352"/>
      <c r="F10" s="350" t="s">
        <v>167</v>
      </c>
      <c r="G10" s="373">
        <v>0</v>
      </c>
      <c r="H10" s="373"/>
      <c r="I10" s="373"/>
      <c r="J10" s="482"/>
    </row>
    <row r="11" spans="1:10" s="65" customFormat="1" ht="16.5" thickBot="1">
      <c r="A11" s="347">
        <v>6</v>
      </c>
      <c r="D11" s="377"/>
      <c r="E11" s="378"/>
      <c r="F11" s="350" t="s">
        <v>42</v>
      </c>
      <c r="G11" s="373">
        <v>200000</v>
      </c>
      <c r="H11" s="373"/>
      <c r="I11" s="373"/>
      <c r="J11" s="482"/>
    </row>
    <row r="12" spans="1:10" s="65" customFormat="1" ht="15.75" customHeight="1" thickBot="1">
      <c r="A12" s="346">
        <v>7</v>
      </c>
      <c r="B12" s="379" t="s">
        <v>392</v>
      </c>
      <c r="C12" s="380">
        <f>SUM(C6:C10)</f>
        <v>3782000</v>
      </c>
      <c r="D12" s="380">
        <f>SUM(D6:D11)</f>
        <v>0</v>
      </c>
      <c r="E12" s="381">
        <f>SUM(E6:E11)</f>
        <v>0</v>
      </c>
      <c r="F12" s="379" t="s">
        <v>362</v>
      </c>
      <c r="G12" s="380">
        <f>SUM(G6:G11)</f>
        <v>3782000</v>
      </c>
      <c r="H12" s="380">
        <f>SUM(H6:H11)</f>
        <v>0</v>
      </c>
      <c r="I12" s="380">
        <f>SUM(I6:I11)</f>
        <v>0</v>
      </c>
      <c r="J12" s="482"/>
    </row>
    <row r="13" spans="1:10" s="65" customFormat="1" ht="38.25">
      <c r="A13" s="347">
        <v>8</v>
      </c>
      <c r="B13" s="354" t="s">
        <v>357</v>
      </c>
      <c r="C13" s="382">
        <v>0</v>
      </c>
      <c r="D13" s="382">
        <f>+D14+D15+D16+D17</f>
        <v>0</v>
      </c>
      <c r="E13" s="383"/>
      <c r="F13" s="350" t="s">
        <v>173</v>
      </c>
      <c r="G13" s="384"/>
      <c r="H13" s="384"/>
      <c r="I13" s="384"/>
      <c r="J13" s="482"/>
    </row>
    <row r="14" spans="1:10" s="65" customFormat="1" ht="25.5">
      <c r="A14" s="347">
        <v>9</v>
      </c>
      <c r="B14" s="350" t="s">
        <v>193</v>
      </c>
      <c r="C14" s="351">
        <v>0</v>
      </c>
      <c r="D14" s="351"/>
      <c r="E14" s="352"/>
      <c r="F14" s="350" t="s">
        <v>361</v>
      </c>
      <c r="G14" s="373"/>
      <c r="H14" s="373"/>
      <c r="I14" s="373"/>
      <c r="J14" s="482"/>
    </row>
    <row r="15" spans="1:10" s="65" customFormat="1" ht="25.5">
      <c r="A15" s="346">
        <v>10</v>
      </c>
      <c r="B15" s="350" t="s">
        <v>194</v>
      </c>
      <c r="C15" s="351"/>
      <c r="D15" s="351"/>
      <c r="E15" s="352"/>
      <c r="F15" s="350" t="s">
        <v>138</v>
      </c>
      <c r="G15" s="373"/>
      <c r="H15" s="373"/>
      <c r="I15" s="373"/>
      <c r="J15" s="482"/>
    </row>
    <row r="16" spans="1:10" s="65" customFormat="1" ht="25.5">
      <c r="A16" s="347">
        <v>11</v>
      </c>
      <c r="B16" s="350" t="s">
        <v>198</v>
      </c>
      <c r="C16" s="351"/>
      <c r="D16" s="351"/>
      <c r="E16" s="352"/>
      <c r="F16" s="350" t="s">
        <v>139</v>
      </c>
      <c r="G16" s="373"/>
      <c r="H16" s="373"/>
      <c r="I16" s="373"/>
      <c r="J16" s="482"/>
    </row>
    <row r="17" spans="1:10" s="65" customFormat="1" ht="25.5">
      <c r="A17" s="347">
        <v>12</v>
      </c>
      <c r="B17" s="350" t="s">
        <v>199</v>
      </c>
      <c r="C17" s="351"/>
      <c r="D17" s="351"/>
      <c r="E17" s="353"/>
      <c r="F17" s="354" t="s">
        <v>201</v>
      </c>
      <c r="G17" s="373"/>
      <c r="H17" s="373"/>
      <c r="I17" s="373"/>
      <c r="J17" s="482"/>
    </row>
    <row r="18" spans="1:10" s="65" customFormat="1" ht="38.25">
      <c r="A18" s="346">
        <v>13</v>
      </c>
      <c r="B18" s="350" t="s">
        <v>358</v>
      </c>
      <c r="C18" s="355">
        <f>+C19+C20</f>
        <v>0</v>
      </c>
      <c r="D18" s="355"/>
      <c r="E18" s="356"/>
      <c r="F18" s="350" t="s">
        <v>174</v>
      </c>
      <c r="G18" s="373"/>
      <c r="H18" s="373"/>
      <c r="I18" s="373"/>
      <c r="J18" s="482"/>
    </row>
    <row r="19" spans="1:10" s="65" customFormat="1" ht="25.5">
      <c r="A19" s="347">
        <v>14</v>
      </c>
      <c r="B19" s="354" t="s">
        <v>355</v>
      </c>
      <c r="C19" s="357"/>
      <c r="D19" s="357"/>
      <c r="E19" s="353"/>
      <c r="F19" s="434" t="s">
        <v>352</v>
      </c>
      <c r="G19" s="327"/>
      <c r="H19" s="384"/>
      <c r="I19" s="384"/>
      <c r="J19" s="482"/>
    </row>
    <row r="20" spans="1:10" s="65" customFormat="1" ht="16.5" thickBot="1">
      <c r="A20" s="347">
        <v>15</v>
      </c>
      <c r="B20" s="350" t="s">
        <v>356</v>
      </c>
      <c r="C20" s="351"/>
      <c r="D20" s="351"/>
      <c r="E20" s="352"/>
      <c r="F20" s="385"/>
      <c r="G20" s="373"/>
      <c r="H20" s="373"/>
      <c r="I20" s="373"/>
      <c r="J20" s="482"/>
    </row>
    <row r="21" spans="1:10" s="65" customFormat="1" ht="39" thickBot="1">
      <c r="A21" s="346">
        <v>16</v>
      </c>
      <c r="B21" s="379" t="s">
        <v>359</v>
      </c>
      <c r="C21" s="380">
        <f>+C13+C18</f>
        <v>0</v>
      </c>
      <c r="D21" s="380">
        <f>+D13+D18</f>
        <v>0</v>
      </c>
      <c r="E21" s="386"/>
      <c r="F21" s="379" t="s">
        <v>363</v>
      </c>
      <c r="G21" s="381">
        <f>SUM(G13:G20)</f>
        <v>0</v>
      </c>
      <c r="H21" s="381">
        <f>SUM(H13:H20)</f>
        <v>0</v>
      </c>
      <c r="I21" s="381">
        <f>SUM(I13:I20)</f>
        <v>0</v>
      </c>
      <c r="J21" s="482"/>
    </row>
    <row r="22" spans="1:10" s="65" customFormat="1" ht="26.25" thickBot="1">
      <c r="A22" s="347">
        <v>17</v>
      </c>
      <c r="B22" s="379" t="s">
        <v>360</v>
      </c>
      <c r="C22" s="387">
        <f>+C12+C21</f>
        <v>3782000</v>
      </c>
      <c r="D22" s="387">
        <f>+D12+D21</f>
        <v>0</v>
      </c>
      <c r="E22" s="388"/>
      <c r="F22" s="379" t="s">
        <v>364</v>
      </c>
      <c r="G22" s="387">
        <f>+G12+G21</f>
        <v>3782000</v>
      </c>
      <c r="H22" s="387">
        <f>+H12+H21</f>
        <v>0</v>
      </c>
      <c r="I22" s="387">
        <f>+I12+I21</f>
        <v>0</v>
      </c>
      <c r="J22" s="482"/>
    </row>
    <row r="23" spans="1:10" s="65" customFormat="1" ht="16.5" thickBot="1">
      <c r="A23" s="347">
        <v>18</v>
      </c>
      <c r="B23" s="379" t="s">
        <v>151</v>
      </c>
      <c r="C23" s="387" t="str">
        <f>IF(C12-G12&lt;0,G12-C12,"-")</f>
        <v>-</v>
      </c>
      <c r="D23" s="387" t="str">
        <f>IF(D12-H12&lt;0,H12-D12,"-")</f>
        <v>-</v>
      </c>
      <c r="E23" s="387" t="str">
        <f>IF(E12-I12&lt;0,I12-E12,"-")</f>
        <v>-</v>
      </c>
      <c r="F23" s="379" t="s">
        <v>152</v>
      </c>
      <c r="G23" s="387" t="str">
        <f>IF(C12-G12&gt;0,C12-G12,"-")</f>
        <v>-</v>
      </c>
      <c r="H23" s="387" t="str">
        <f>IF(D12-H12&gt;0,D12-H12,"-")</f>
        <v>-</v>
      </c>
      <c r="I23" s="387" t="str">
        <f>IF(E12-I12&gt;0,E12-I12,"-")</f>
        <v>-</v>
      </c>
      <c r="J23" s="482"/>
    </row>
    <row r="24" spans="1:10" s="65" customFormat="1" ht="16.5" thickBot="1">
      <c r="A24" s="346">
        <v>19</v>
      </c>
      <c r="B24" s="379" t="s">
        <v>202</v>
      </c>
      <c r="C24" s="387" t="str">
        <f>IF(C12+C13-G22&lt;0,G22-(C12+C13),"-")</f>
        <v>-</v>
      </c>
      <c r="D24" s="387" t="str">
        <f>IF(D12+D13-H22&lt;0,H22-(D12+D13),"-")</f>
        <v>-</v>
      </c>
      <c r="E24" s="387" t="str">
        <f>IF(E12+E13-I22&lt;0,I22-(E12+E13),"-")</f>
        <v>-</v>
      </c>
      <c r="F24" s="379" t="s">
        <v>203</v>
      </c>
      <c r="G24" s="387" t="str">
        <f>IF(C12+C13-G22&gt;0,C12+C13-G22,"-")</f>
        <v>-</v>
      </c>
      <c r="H24" s="387" t="str">
        <f>IF(D12+D13-H22&gt;0,D12+D13-H22,"-")</f>
        <v>-</v>
      </c>
      <c r="I24" s="387" t="str">
        <f>IF(E12+E13-I22&gt;0,E12+E13-I22,"-")</f>
        <v>-</v>
      </c>
      <c r="J24" s="482"/>
    </row>
    <row r="25" spans="2:6" ht="18.75">
      <c r="B25" s="481"/>
      <c r="C25" s="481"/>
      <c r="D25" s="481"/>
      <c r="E25" s="481"/>
      <c r="F25" s="481"/>
    </row>
  </sheetData>
  <sheetProtection/>
  <mergeCells count="3">
    <mergeCell ref="A3:A4"/>
    <mergeCell ref="B25:F25"/>
    <mergeCell ref="J3:J2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workbookViewId="0" topLeftCell="A1">
      <selection activeCell="K1" sqref="K1:K28"/>
    </sheetView>
  </sheetViews>
  <sheetFormatPr defaultColWidth="9.00390625" defaultRowHeight="12.75"/>
  <cols>
    <col min="1" max="1" width="6.875" style="6" customWidth="1"/>
    <col min="2" max="2" width="35.125" style="32" customWidth="1"/>
    <col min="3" max="5" width="16.375" style="6" customWidth="1"/>
    <col min="6" max="6" width="32.375" style="6" customWidth="1"/>
    <col min="7" max="10" width="16.375" style="6" customWidth="1"/>
    <col min="11" max="11" width="4.875" style="6" customWidth="1"/>
    <col min="12" max="16384" width="9.375" style="6" customWidth="1"/>
  </cols>
  <sheetData>
    <row r="1" spans="1:11" s="65" customFormat="1" ht="25.5">
      <c r="A1" s="398"/>
      <c r="B1" s="399" t="s">
        <v>141</v>
      </c>
      <c r="C1" s="400"/>
      <c r="D1" s="400"/>
      <c r="E1" s="400"/>
      <c r="F1" s="400"/>
      <c r="G1" s="400"/>
      <c r="H1" s="400"/>
      <c r="I1" s="400"/>
      <c r="J1" s="389"/>
      <c r="K1" s="483"/>
    </row>
    <row r="2" spans="1:11" s="65" customFormat="1" ht="16.5" thickBot="1">
      <c r="A2" s="398"/>
      <c r="B2" s="401"/>
      <c r="C2" s="398"/>
      <c r="D2" s="398"/>
      <c r="E2" s="398"/>
      <c r="F2" s="398"/>
      <c r="G2" s="402" t="s">
        <v>480</v>
      </c>
      <c r="H2" s="402"/>
      <c r="I2" s="402"/>
      <c r="J2" s="390"/>
      <c r="K2" s="483"/>
    </row>
    <row r="3" spans="1:11" s="65" customFormat="1" ht="16.5" thickBot="1">
      <c r="A3" s="484" t="s">
        <v>58</v>
      </c>
      <c r="B3" s="359" t="s">
        <v>47</v>
      </c>
      <c r="C3" s="360"/>
      <c r="D3" s="361"/>
      <c r="E3" s="362"/>
      <c r="F3" s="403" t="s">
        <v>48</v>
      </c>
      <c r="G3" s="404"/>
      <c r="H3" s="362"/>
      <c r="I3" s="362"/>
      <c r="J3" s="394"/>
      <c r="K3" s="483"/>
    </row>
    <row r="4" spans="1:11" s="51" customFormat="1" ht="16.5" thickBot="1">
      <c r="A4" s="485"/>
      <c r="B4" s="364" t="s">
        <v>51</v>
      </c>
      <c r="C4" s="365" t="s">
        <v>415</v>
      </c>
      <c r="D4" s="365" t="s">
        <v>416</v>
      </c>
      <c r="E4" s="366" t="s">
        <v>456</v>
      </c>
      <c r="F4" s="364" t="s">
        <v>51</v>
      </c>
      <c r="G4" s="365" t="s">
        <v>415</v>
      </c>
      <c r="H4" s="365" t="s">
        <v>416</v>
      </c>
      <c r="I4" s="365" t="s">
        <v>420</v>
      </c>
      <c r="J4" s="395"/>
      <c r="K4" s="483"/>
    </row>
    <row r="5" spans="1:11" s="51" customFormat="1" ht="16.5" thickBot="1">
      <c r="A5" s="405">
        <v>1</v>
      </c>
      <c r="B5" s="364">
        <v>2</v>
      </c>
      <c r="C5" s="365">
        <v>3</v>
      </c>
      <c r="D5" s="365">
        <v>4</v>
      </c>
      <c r="E5" s="366">
        <v>5</v>
      </c>
      <c r="F5" s="364">
        <v>6</v>
      </c>
      <c r="G5" s="369">
        <v>7</v>
      </c>
      <c r="H5" s="369">
        <v>8</v>
      </c>
      <c r="I5" s="369">
        <v>9</v>
      </c>
      <c r="J5" s="395"/>
      <c r="K5" s="483"/>
    </row>
    <row r="6" spans="1:11" s="65" customFormat="1" ht="25.5">
      <c r="A6" s="406" t="s">
        <v>13</v>
      </c>
      <c r="B6" s="358" t="s">
        <v>365</v>
      </c>
      <c r="C6" s="407"/>
      <c r="D6" s="407"/>
      <c r="E6" s="408"/>
      <c r="F6" s="358" t="s">
        <v>195</v>
      </c>
      <c r="G6" s="372">
        <v>0</v>
      </c>
      <c r="H6" s="372"/>
      <c r="I6" s="372"/>
      <c r="J6" s="396"/>
      <c r="K6" s="483"/>
    </row>
    <row r="7" spans="1:11" s="65" customFormat="1" ht="25.5">
      <c r="A7" s="409" t="s">
        <v>14</v>
      </c>
      <c r="B7" s="350" t="s">
        <v>366</v>
      </c>
      <c r="C7" s="410"/>
      <c r="D7" s="410"/>
      <c r="E7" s="411"/>
      <c r="F7" s="350" t="s">
        <v>371</v>
      </c>
      <c r="G7" s="373">
        <v>0</v>
      </c>
      <c r="H7" s="373"/>
      <c r="I7" s="373"/>
      <c r="J7" s="396"/>
      <c r="K7" s="483"/>
    </row>
    <row r="8" spans="1:11" s="65" customFormat="1" ht="15.75">
      <c r="A8" s="409" t="s">
        <v>15</v>
      </c>
      <c r="B8" s="350" t="s">
        <v>8</v>
      </c>
      <c r="C8" s="410"/>
      <c r="D8" s="410"/>
      <c r="E8" s="411"/>
      <c r="F8" s="350" t="s">
        <v>169</v>
      </c>
      <c r="G8" s="373">
        <v>2096902</v>
      </c>
      <c r="H8" s="373"/>
      <c r="I8" s="373"/>
      <c r="J8" s="396"/>
      <c r="K8" s="483"/>
    </row>
    <row r="9" spans="1:11" s="65" customFormat="1" ht="25.5">
      <c r="A9" s="409" t="s">
        <v>16</v>
      </c>
      <c r="B9" s="350" t="s">
        <v>367</v>
      </c>
      <c r="C9" s="410"/>
      <c r="D9" s="410"/>
      <c r="E9" s="411"/>
      <c r="F9" s="350" t="s">
        <v>372</v>
      </c>
      <c r="G9" s="373"/>
      <c r="H9" s="373"/>
      <c r="I9" s="373"/>
      <c r="J9" s="396"/>
      <c r="K9" s="483"/>
    </row>
    <row r="10" spans="1:11" s="65" customFormat="1" ht="15.75">
      <c r="A10" s="409" t="s">
        <v>17</v>
      </c>
      <c r="B10" s="350" t="s">
        <v>368</v>
      </c>
      <c r="C10" s="410"/>
      <c r="D10" s="410"/>
      <c r="E10" s="411"/>
      <c r="F10" s="350" t="s">
        <v>197</v>
      </c>
      <c r="G10" s="373"/>
      <c r="H10" s="373"/>
      <c r="I10" s="373"/>
      <c r="J10" s="396"/>
      <c r="K10" s="483"/>
    </row>
    <row r="11" spans="1:11" s="65" customFormat="1" ht="26.25" thickBot="1">
      <c r="A11" s="409" t="s">
        <v>18</v>
      </c>
      <c r="B11" s="350" t="s">
        <v>369</v>
      </c>
      <c r="C11" s="412"/>
      <c r="D11" s="412"/>
      <c r="E11" s="413"/>
      <c r="F11" s="385"/>
      <c r="G11" s="373"/>
      <c r="H11" s="373"/>
      <c r="I11" s="373"/>
      <c r="J11" s="396"/>
      <c r="K11" s="483"/>
    </row>
    <row r="12" spans="1:11" s="65" customFormat="1" ht="26.25" thickBot="1">
      <c r="A12" s="414" t="s">
        <v>24</v>
      </c>
      <c r="B12" s="379" t="s">
        <v>393</v>
      </c>
      <c r="C12" s="415">
        <f>+C6+C8+C9+C11</f>
        <v>0</v>
      </c>
      <c r="D12" s="415">
        <f>+D6+D8+D9+D11</f>
        <v>0</v>
      </c>
      <c r="E12" s="415">
        <f>+E6+E8+E9+E11</f>
        <v>0</v>
      </c>
      <c r="F12" s="379" t="s">
        <v>394</v>
      </c>
      <c r="G12" s="415">
        <f>+G6+G8+G9+G11</f>
        <v>2096902</v>
      </c>
      <c r="H12" s="415">
        <f>+H6+H8+H9+H11</f>
        <v>0</v>
      </c>
      <c r="I12" s="415">
        <f>+I6+I8+I9+I11</f>
        <v>0</v>
      </c>
      <c r="J12" s="397"/>
      <c r="K12" s="483"/>
    </row>
    <row r="13" spans="1:11" s="65" customFormat="1" ht="25.5">
      <c r="A13" s="406" t="s">
        <v>25</v>
      </c>
      <c r="B13" s="416" t="s">
        <v>215</v>
      </c>
      <c r="C13" s="417">
        <f>+C14+C15+C16+C17+C18</f>
        <v>2096902</v>
      </c>
      <c r="D13" s="417">
        <f>+D14+D15+D16+D17+D18</f>
        <v>0</v>
      </c>
      <c r="E13" s="418"/>
      <c r="F13" s="350" t="s">
        <v>173</v>
      </c>
      <c r="G13" s="372"/>
      <c r="H13" s="372"/>
      <c r="I13" s="372"/>
      <c r="J13" s="396"/>
      <c r="K13" s="483"/>
    </row>
    <row r="14" spans="1:11" s="65" customFormat="1" ht="25.5">
      <c r="A14" s="409" t="s">
        <v>26</v>
      </c>
      <c r="B14" s="350" t="s">
        <v>204</v>
      </c>
      <c r="C14" s="410">
        <v>2096902</v>
      </c>
      <c r="D14" s="410">
        <v>0</v>
      </c>
      <c r="E14" s="411"/>
      <c r="F14" s="350" t="s">
        <v>176</v>
      </c>
      <c r="G14" s="373"/>
      <c r="H14" s="373"/>
      <c r="I14" s="373"/>
      <c r="J14" s="396"/>
      <c r="K14" s="483"/>
    </row>
    <row r="15" spans="1:11" s="65" customFormat="1" ht="25.5">
      <c r="A15" s="406" t="s">
        <v>27</v>
      </c>
      <c r="B15" s="350" t="s">
        <v>205</v>
      </c>
      <c r="C15" s="410"/>
      <c r="D15" s="410"/>
      <c r="E15" s="411"/>
      <c r="F15" s="350" t="s">
        <v>138</v>
      </c>
      <c r="G15" s="373"/>
      <c r="H15" s="373"/>
      <c r="I15" s="373"/>
      <c r="J15" s="396"/>
      <c r="K15" s="483"/>
    </row>
    <row r="16" spans="1:11" s="65" customFormat="1" ht="25.5">
      <c r="A16" s="409" t="s">
        <v>28</v>
      </c>
      <c r="B16" s="350" t="s">
        <v>206</v>
      </c>
      <c r="C16" s="410"/>
      <c r="D16" s="410"/>
      <c r="E16" s="411"/>
      <c r="F16" s="350" t="s">
        <v>139</v>
      </c>
      <c r="G16" s="373"/>
      <c r="H16" s="373"/>
      <c r="I16" s="373"/>
      <c r="J16" s="396"/>
      <c r="K16" s="483"/>
    </row>
    <row r="17" spans="1:11" s="65" customFormat="1" ht="15.75">
      <c r="A17" s="406" t="s">
        <v>29</v>
      </c>
      <c r="B17" s="350" t="s">
        <v>207</v>
      </c>
      <c r="C17" s="410"/>
      <c r="D17" s="410"/>
      <c r="E17" s="419"/>
      <c r="F17" s="354" t="s">
        <v>201</v>
      </c>
      <c r="G17" s="373"/>
      <c r="H17" s="373"/>
      <c r="I17" s="373"/>
      <c r="J17" s="396"/>
      <c r="K17" s="483"/>
    </row>
    <row r="18" spans="1:11" s="65" customFormat="1" ht="25.5">
      <c r="A18" s="409" t="s">
        <v>30</v>
      </c>
      <c r="B18" s="420" t="s">
        <v>208</v>
      </c>
      <c r="C18" s="410"/>
      <c r="D18" s="410"/>
      <c r="E18" s="411"/>
      <c r="F18" s="350" t="s">
        <v>177</v>
      </c>
      <c r="G18" s="373"/>
      <c r="H18" s="373"/>
      <c r="I18" s="373"/>
      <c r="J18" s="396"/>
      <c r="K18" s="483"/>
    </row>
    <row r="19" spans="1:11" s="65" customFormat="1" ht="25.5">
      <c r="A19" s="406" t="s">
        <v>31</v>
      </c>
      <c r="B19" s="421" t="s">
        <v>209</v>
      </c>
      <c r="C19" s="422">
        <f>+C20+C21+C22+C23+C24</f>
        <v>0</v>
      </c>
      <c r="D19" s="422">
        <f>+D20+D21+D22+D23+D24</f>
        <v>0</v>
      </c>
      <c r="E19" s="418"/>
      <c r="F19" s="358" t="s">
        <v>175</v>
      </c>
      <c r="G19" s="373"/>
      <c r="H19" s="373"/>
      <c r="I19" s="373"/>
      <c r="J19" s="396"/>
      <c r="K19" s="483"/>
    </row>
    <row r="20" spans="1:11" s="65" customFormat="1" ht="25.5">
      <c r="A20" s="409" t="s">
        <v>32</v>
      </c>
      <c r="B20" s="420" t="s">
        <v>210</v>
      </c>
      <c r="C20" s="410"/>
      <c r="D20" s="410"/>
      <c r="E20" s="408"/>
      <c r="F20" s="358" t="s">
        <v>373</v>
      </c>
      <c r="G20" s="373"/>
      <c r="H20" s="373"/>
      <c r="I20" s="373"/>
      <c r="J20" s="396"/>
      <c r="K20" s="483"/>
    </row>
    <row r="21" spans="1:11" s="65" customFormat="1" ht="25.5">
      <c r="A21" s="406" t="s">
        <v>33</v>
      </c>
      <c r="B21" s="420" t="s">
        <v>211</v>
      </c>
      <c r="C21" s="410"/>
      <c r="D21" s="410"/>
      <c r="E21" s="408"/>
      <c r="F21" s="423"/>
      <c r="G21" s="373"/>
      <c r="H21" s="373"/>
      <c r="I21" s="373"/>
      <c r="J21" s="396"/>
      <c r="K21" s="483"/>
    </row>
    <row r="22" spans="1:11" s="65" customFormat="1" ht="25.5">
      <c r="A22" s="409" t="s">
        <v>34</v>
      </c>
      <c r="B22" s="350" t="s">
        <v>212</v>
      </c>
      <c r="C22" s="410"/>
      <c r="D22" s="410"/>
      <c r="E22" s="408"/>
      <c r="F22" s="423"/>
      <c r="G22" s="373"/>
      <c r="H22" s="373"/>
      <c r="I22" s="373"/>
      <c r="J22" s="396"/>
      <c r="K22" s="483"/>
    </row>
    <row r="23" spans="1:11" s="65" customFormat="1" ht="15.75">
      <c r="A23" s="406" t="s">
        <v>35</v>
      </c>
      <c r="B23" s="358" t="s">
        <v>213</v>
      </c>
      <c r="C23" s="410"/>
      <c r="D23" s="410"/>
      <c r="E23" s="411"/>
      <c r="F23" s="385"/>
      <c r="G23" s="373"/>
      <c r="H23" s="373"/>
      <c r="I23" s="373"/>
      <c r="J23" s="396"/>
      <c r="K23" s="483"/>
    </row>
    <row r="24" spans="1:11" s="65" customFormat="1" ht="26.25" thickBot="1">
      <c r="A24" s="409" t="s">
        <v>36</v>
      </c>
      <c r="B24" s="375" t="s">
        <v>214</v>
      </c>
      <c r="C24" s="410"/>
      <c r="D24" s="410"/>
      <c r="E24" s="408"/>
      <c r="F24" s="423"/>
      <c r="G24" s="373"/>
      <c r="H24" s="373"/>
      <c r="I24" s="373"/>
      <c r="J24" s="396"/>
      <c r="K24" s="483"/>
    </row>
    <row r="25" spans="1:11" s="65" customFormat="1" ht="51.75" thickBot="1">
      <c r="A25" s="414" t="s">
        <v>37</v>
      </c>
      <c r="B25" s="379" t="s">
        <v>370</v>
      </c>
      <c r="C25" s="415">
        <f>+C13+C19</f>
        <v>2096902</v>
      </c>
      <c r="D25" s="415">
        <f>+D13+D19</f>
        <v>0</v>
      </c>
      <c r="E25" s="424"/>
      <c r="F25" s="379" t="s">
        <v>374</v>
      </c>
      <c r="G25" s="381">
        <f>SUM(G13:G24)</f>
        <v>0</v>
      </c>
      <c r="H25" s="381">
        <f>SUM(H13:H24)</f>
        <v>0</v>
      </c>
      <c r="I25" s="381">
        <f>SUM(I13:I24)</f>
        <v>0</v>
      </c>
      <c r="J25" s="397"/>
      <c r="K25" s="483"/>
    </row>
    <row r="26" spans="1:11" s="65" customFormat="1" ht="26.25" thickBot="1">
      <c r="A26" s="414" t="s">
        <v>38</v>
      </c>
      <c r="B26" s="379" t="s">
        <v>375</v>
      </c>
      <c r="C26" s="425">
        <f>+C12+C25</f>
        <v>2096902</v>
      </c>
      <c r="D26" s="425">
        <f>+D12+D25</f>
        <v>0</v>
      </c>
      <c r="E26" s="426"/>
      <c r="F26" s="379" t="s">
        <v>376</v>
      </c>
      <c r="G26" s="387">
        <f>+G12+G25</f>
        <v>2096902</v>
      </c>
      <c r="H26" s="387">
        <f>+H12+H25</f>
        <v>0</v>
      </c>
      <c r="I26" s="387">
        <f>+I12+I25</f>
        <v>0</v>
      </c>
      <c r="J26" s="397"/>
      <c r="K26" s="483"/>
    </row>
    <row r="27" spans="1:11" s="65" customFormat="1" ht="16.5" thickBot="1">
      <c r="A27" s="414" t="s">
        <v>39</v>
      </c>
      <c r="B27" s="379" t="s">
        <v>151</v>
      </c>
      <c r="C27" s="425">
        <f>IF(C12-G12&lt;0,G12-C12,"-")</f>
        <v>2096902</v>
      </c>
      <c r="D27" s="425" t="str">
        <f>IF(D12-H12&lt;0,H12-D12,"-")</f>
        <v>-</v>
      </c>
      <c r="E27" s="426"/>
      <c r="F27" s="379" t="s">
        <v>152</v>
      </c>
      <c r="G27" s="387" t="str">
        <f>IF(C12-G12&gt;0,C12-G12,"-")</f>
        <v>-</v>
      </c>
      <c r="H27" s="387" t="str">
        <f>IF(C12-H12&gt;0,C12-H12,"-")</f>
        <v>-</v>
      </c>
      <c r="I27" s="387" t="str">
        <f>IF(D12-I12&gt;0,D12-I12,"-")</f>
        <v>-</v>
      </c>
      <c r="J27" s="397"/>
      <c r="K27" s="483"/>
    </row>
    <row r="28" spans="1:11" s="65" customFormat="1" ht="16.5" thickBot="1">
      <c r="A28" s="391" t="s">
        <v>40</v>
      </c>
      <c r="B28" s="349" t="s">
        <v>202</v>
      </c>
      <c r="C28" s="392" t="str">
        <f>IF(C12+C13-G26&lt;0,G26-(C12+C13),"-")</f>
        <v>-</v>
      </c>
      <c r="D28" s="392" t="str">
        <f>IF(D12+D13-H26&lt;0,H26-(D12+D13),"-")</f>
        <v>-</v>
      </c>
      <c r="E28" s="393"/>
      <c r="F28" s="349" t="s">
        <v>203</v>
      </c>
      <c r="G28" s="348" t="str">
        <f>IF(C12+C13-G26&gt;0,C12+C13-G26,"-")</f>
        <v>-</v>
      </c>
      <c r="H28" s="348">
        <v>0</v>
      </c>
      <c r="I28" s="348" t="str">
        <f>IF(D12+D13-I26&gt;0,D12+D13-I26,"-")</f>
        <v>-</v>
      </c>
      <c r="J28" s="397"/>
      <c r="K28" s="483"/>
    </row>
  </sheetData>
  <sheetProtection/>
  <mergeCells count="2">
    <mergeCell ref="K1:K28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1" t="s">
        <v>135</v>
      </c>
      <c r="E1" s="24" t="s">
        <v>137</v>
      </c>
    </row>
    <row r="3" spans="1:5" ht="12.75">
      <c r="A3" s="25"/>
      <c r="B3" s="26"/>
      <c r="C3" s="25"/>
      <c r="D3" s="28"/>
      <c r="E3" s="26"/>
    </row>
    <row r="4" spans="1:5" ht="15.75">
      <c r="A4" s="10" t="s">
        <v>377</v>
      </c>
      <c r="B4" s="27"/>
      <c r="C4" s="29"/>
      <c r="D4" s="28"/>
      <c r="E4" s="26"/>
    </row>
    <row r="5" spans="1:5" ht="12.75">
      <c r="A5" s="25"/>
      <c r="B5" s="26"/>
      <c r="C5" s="25"/>
      <c r="D5" s="28"/>
      <c r="E5" s="26"/>
    </row>
    <row r="6" spans="1:5" ht="12.75">
      <c r="A6" s="25" t="s">
        <v>379</v>
      </c>
      <c r="B6" s="26" t="e">
        <f>+#REF!</f>
        <v>#REF!</v>
      </c>
      <c r="C6" s="25" t="s">
        <v>380</v>
      </c>
      <c r="D6" s="28" t="e">
        <f>+#REF!+#REF!</f>
        <v>#REF!</v>
      </c>
      <c r="E6" s="26" t="e">
        <f aca="true" t="shared" si="0" ref="E6:E15">+B6-D6</f>
        <v>#REF!</v>
      </c>
    </row>
    <row r="7" spans="1:5" ht="12.75">
      <c r="A7" s="25" t="s">
        <v>381</v>
      </c>
      <c r="B7" s="26" t="e">
        <f>+#REF!</f>
        <v>#REF!</v>
      </c>
      <c r="C7" s="25" t="s">
        <v>382</v>
      </c>
      <c r="D7" s="28" t="e">
        <f>+#REF!+#REF!</f>
        <v>#REF!</v>
      </c>
      <c r="E7" s="26" t="e">
        <f t="shared" si="0"/>
        <v>#REF!</v>
      </c>
    </row>
    <row r="8" spans="1:5" ht="12.75">
      <c r="A8" s="25" t="s">
        <v>383</v>
      </c>
      <c r="B8" s="26" t="e">
        <f>+#REF!</f>
        <v>#REF!</v>
      </c>
      <c r="C8" s="25" t="s">
        <v>384</v>
      </c>
      <c r="D8" s="28" t="e">
        <f>+#REF!+#REF!</f>
        <v>#REF!</v>
      </c>
      <c r="E8" s="26" t="e">
        <f t="shared" si="0"/>
        <v>#REF!</v>
      </c>
    </row>
    <row r="9" spans="1:5" ht="12.75">
      <c r="A9" s="25"/>
      <c r="B9" s="26"/>
      <c r="C9" s="25"/>
      <c r="D9" s="28"/>
      <c r="E9" s="26"/>
    </row>
    <row r="10" spans="1:5" ht="12.75">
      <c r="A10" s="25"/>
      <c r="B10" s="26"/>
      <c r="C10" s="25"/>
      <c r="D10" s="28"/>
      <c r="E10" s="26"/>
    </row>
    <row r="11" spans="1:5" ht="15.75">
      <c r="A11" s="10" t="s">
        <v>378</v>
      </c>
      <c r="B11" s="27"/>
      <c r="C11" s="29"/>
      <c r="D11" s="28"/>
      <c r="E11" s="26"/>
    </row>
    <row r="12" spans="1:5" ht="12.75">
      <c r="A12" s="25"/>
      <c r="B12" s="26"/>
      <c r="C12" s="25"/>
      <c r="D12" s="28"/>
      <c r="E12" s="26"/>
    </row>
    <row r="13" spans="1:5" ht="12.75">
      <c r="A13" s="25" t="s">
        <v>388</v>
      </c>
      <c r="B13" s="26" t="e">
        <f>+#REF!</f>
        <v>#REF!</v>
      </c>
      <c r="C13" s="25" t="s">
        <v>387</v>
      </c>
      <c r="D13" s="28" t="e">
        <f>+#REF!+#REF!</f>
        <v>#REF!</v>
      </c>
      <c r="E13" s="26" t="e">
        <f t="shared" si="0"/>
        <v>#REF!</v>
      </c>
    </row>
    <row r="14" spans="1:5" ht="12.75">
      <c r="A14" s="25" t="s">
        <v>220</v>
      </c>
      <c r="B14" s="26" t="e">
        <f>+#REF!</f>
        <v>#REF!</v>
      </c>
      <c r="C14" s="25" t="s">
        <v>386</v>
      </c>
      <c r="D14" s="28" t="e">
        <f>+#REF!+#REF!</f>
        <v>#REF!</v>
      </c>
      <c r="E14" s="26" t="e">
        <f t="shared" si="0"/>
        <v>#REF!</v>
      </c>
    </row>
    <row r="15" spans="1:5" ht="12.75">
      <c r="A15" s="25" t="s">
        <v>389</v>
      </c>
      <c r="B15" s="26" t="e">
        <f>+#REF!</f>
        <v>#REF!</v>
      </c>
      <c r="C15" s="25" t="s">
        <v>385</v>
      </c>
      <c r="D15" s="28" t="e">
        <f>+#REF!+#REF!</f>
        <v>#REF!</v>
      </c>
      <c r="E15" s="26" t="e">
        <f t="shared" si="0"/>
        <v>#REF!</v>
      </c>
    </row>
    <row r="16" spans="1:5" ht="12.75">
      <c r="A16" s="22"/>
      <c r="B16" s="22"/>
      <c r="C16" s="25"/>
      <c r="D16" s="28"/>
      <c r="E16" s="23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SheetLayoutView="100" workbookViewId="0" topLeftCell="A10">
      <selection activeCell="E5" sqref="E5"/>
    </sheetView>
  </sheetViews>
  <sheetFormatPr defaultColWidth="9.00390625" defaultRowHeight="12.75"/>
  <cols>
    <col min="1" max="1" width="5.625" style="31" customWidth="1"/>
    <col min="2" max="2" width="35.625" style="31" customWidth="1"/>
    <col min="3" max="6" width="14.00390625" style="31" customWidth="1"/>
    <col min="7" max="16384" width="9.375" style="31" customWidth="1"/>
  </cols>
  <sheetData>
    <row r="1" spans="1:6" s="77" customFormat="1" ht="33" customHeight="1">
      <c r="A1" s="486" t="s">
        <v>487</v>
      </c>
      <c r="B1" s="486"/>
      <c r="C1" s="486"/>
      <c r="D1" s="486"/>
      <c r="E1" s="486"/>
      <c r="F1" s="486"/>
    </row>
    <row r="2" spans="1:7" s="77" customFormat="1" ht="15.75" customHeight="1" thickBot="1">
      <c r="A2" s="78"/>
      <c r="B2" s="78"/>
      <c r="C2" s="487"/>
      <c r="D2" s="487"/>
      <c r="E2" s="487" t="s">
        <v>482</v>
      </c>
      <c r="F2" s="487"/>
      <c r="G2" s="80"/>
    </row>
    <row r="3" spans="1:6" s="77" customFormat="1" ht="63" customHeight="1">
      <c r="A3" s="490" t="s">
        <v>11</v>
      </c>
      <c r="B3" s="492" t="s">
        <v>180</v>
      </c>
      <c r="C3" s="492" t="s">
        <v>221</v>
      </c>
      <c r="D3" s="492"/>
      <c r="E3" s="492"/>
      <c r="F3" s="488" t="s">
        <v>216</v>
      </c>
    </row>
    <row r="4" spans="1:6" s="77" customFormat="1" ht="16.5" thickBot="1">
      <c r="A4" s="491"/>
      <c r="B4" s="493"/>
      <c r="C4" s="81">
        <v>2018</v>
      </c>
      <c r="D4" s="81">
        <v>2019</v>
      </c>
      <c r="E4" s="81">
        <v>2020</v>
      </c>
      <c r="F4" s="489"/>
    </row>
    <row r="5" spans="1:6" s="77" customFormat="1" ht="16.5" thickBot="1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4">
        <v>6</v>
      </c>
    </row>
    <row r="6" spans="1:6" s="77" customFormat="1" ht="15.75">
      <c r="A6" s="85" t="s">
        <v>13</v>
      </c>
      <c r="B6" s="86"/>
      <c r="C6" s="87"/>
      <c r="D6" s="87"/>
      <c r="E6" s="87"/>
      <c r="F6" s="88">
        <f>SUM(C6:E6)</f>
        <v>0</v>
      </c>
    </row>
    <row r="7" spans="1:6" s="77" customFormat="1" ht="15.75">
      <c r="A7" s="89" t="s">
        <v>14</v>
      </c>
      <c r="B7" s="90"/>
      <c r="C7" s="91"/>
      <c r="D7" s="91"/>
      <c r="E7" s="91"/>
      <c r="F7" s="92">
        <f>SUM(C7:E7)</f>
        <v>0</v>
      </c>
    </row>
    <row r="8" spans="1:6" s="77" customFormat="1" ht="15.75">
      <c r="A8" s="89" t="s">
        <v>15</v>
      </c>
      <c r="B8" s="90"/>
      <c r="C8" s="91"/>
      <c r="D8" s="91"/>
      <c r="E8" s="91"/>
      <c r="F8" s="92">
        <f>SUM(C8:E8)</f>
        <v>0</v>
      </c>
    </row>
    <row r="9" spans="1:6" s="77" customFormat="1" ht="15.75">
      <c r="A9" s="89" t="s">
        <v>16</v>
      </c>
      <c r="B9" s="90"/>
      <c r="C9" s="91"/>
      <c r="D9" s="91"/>
      <c r="E9" s="91"/>
      <c r="F9" s="92">
        <f>SUM(C9:E9)</f>
        <v>0</v>
      </c>
    </row>
    <row r="10" spans="1:6" s="77" customFormat="1" ht="16.5" thickBot="1">
      <c r="A10" s="93" t="s">
        <v>17</v>
      </c>
      <c r="B10" s="94"/>
      <c r="C10" s="95"/>
      <c r="D10" s="95"/>
      <c r="E10" s="95"/>
      <c r="F10" s="92">
        <f>SUM(C10:E10)</f>
        <v>0</v>
      </c>
    </row>
    <row r="11" spans="1:6" s="100" customFormat="1" ht="16.5" thickBot="1">
      <c r="A11" s="96" t="s">
        <v>18</v>
      </c>
      <c r="B11" s="97" t="s">
        <v>181</v>
      </c>
      <c r="C11" s="98">
        <f>SUM(C6:C10)</f>
        <v>0</v>
      </c>
      <c r="D11" s="98">
        <f>SUM(D6:D10)</f>
        <v>0</v>
      </c>
      <c r="E11" s="98">
        <f>SUM(E6:E10)</f>
        <v>0</v>
      </c>
      <c r="F11" s="9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Rgazda</cp:lastModifiedBy>
  <cp:lastPrinted>2017-02-10T11:05:45Z</cp:lastPrinted>
  <dcterms:created xsi:type="dcterms:W3CDTF">1999-10-30T10:30:45Z</dcterms:created>
  <dcterms:modified xsi:type="dcterms:W3CDTF">2018-02-19T15:54:26Z</dcterms:modified>
  <cp:category/>
  <cp:version/>
  <cp:contentType/>
  <cp:contentStatus/>
</cp:coreProperties>
</file>